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Ammortamento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€ #,##0.00"/>
    <numFmt numFmtId="165" formatCode="yyyy-mm-dd h:mm:ss"/>
    <numFmt numFmtId="166" formatCode="DD/MM/YYYY"/>
    <numFmt numFmtId="167" formatCode="0.0000%"/>
  </numFmts>
  <fonts count="13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sz val="10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1"/>
    </font>
    <font>
      <name val="Calibri"/>
      <b val="1"/>
      <color rgb="001E3A8A"/>
      <sz val="16"/>
    </font>
    <font>
      <name val="Calibri"/>
      <i val="1"/>
      <color rgb="006B7280"/>
      <sz val="10"/>
    </font>
    <font>
      <name val="Calibri"/>
      <b val="1"/>
      <color rgb="00FFFFFF"/>
      <sz val="13"/>
    </font>
    <font>
      <name val="Calibri"/>
      <b val="1"/>
      <color rgb="003B82F6"/>
      <sz val="12"/>
    </font>
    <font>
      <name val="Calibri"/>
      <color rgb="00374151"/>
      <sz val="11"/>
    </font>
    <font>
      <name val="Calibri"/>
      <b val="1"/>
      <color rgb="00F59E0B"/>
      <sz val="11"/>
    </font>
  </fonts>
  <fills count="6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left" vertical="center"/>
    </xf>
    <xf numFmtId="164" fontId="6" fillId="0" borderId="1" applyAlignment="1" pivotButton="0" quotePrefix="0" xfId="0">
      <alignment horizontal="right" vertical="center"/>
    </xf>
    <xf numFmtId="10" fontId="6" fillId="0" borderId="1" applyAlignment="1" pivotButton="0" quotePrefix="0" xfId="0">
      <alignment horizontal="right" vertical="center"/>
    </xf>
    <xf numFmtId="10" fontId="5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166" fontId="6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  <xf numFmtId="167" fontId="5" fillId="0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center" vertical="center" wrapText="1"/>
    </xf>
    <xf numFmtId="166" fontId="0" fillId="2" borderId="1" applyAlignment="1" pivotButton="0" quotePrefix="0" xfId="0">
      <alignment horizontal="center" vertical="center" wrapText="1"/>
    </xf>
    <xf numFmtId="164" fontId="0" fillId="2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right" vertical="center"/>
    </xf>
    <xf numFmtId="0" fontId="4" fillId="3" borderId="2" applyAlignment="1" pivotButton="0" quotePrefix="0" xfId="0">
      <alignment horizontal="center" vertical="center" wrapText="1"/>
    </xf>
    <xf numFmtId="164" fontId="4" fillId="3" borderId="2" applyAlignment="1" pivotButton="0" quotePrefix="0" xfId="0">
      <alignment horizontal="right" vertical="center"/>
    </xf>
    <xf numFmtId="0" fontId="4" fillId="5" borderId="2" applyAlignment="1" pivotButton="0" quotePrefix="0" xfId="0">
      <alignment horizontal="right" vertical="center"/>
    </xf>
    <xf numFmtId="164" fontId="4" fillId="5" borderId="2" applyAlignment="1" pivotButton="0" quotePrefix="0" xfId="0">
      <alignment horizontal="right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Evoluzione Debito Residuo e Capitale Rimborsato</a:t>
            </a:r>
          </a:p>
        </rich>
      </tx>
    </title>
    <plotArea>
      <lineChart>
        <grouping val="standard"/>
        <ser>
          <idx val="0"/>
          <order val="0"/>
          <tx>
            <strRef>
              <f>'Piano Ammortamento'!F16</f>
            </strRef>
          </tx>
          <spPr>
            <a:ln xmlns:a="http://schemas.openxmlformats.org/drawingml/2006/main" w="25000">
              <a:solidFill>
                <a:srgbClr val="F59E0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'Piano Ammortamento'!$A$17:$A$136</f>
            </numRef>
          </cat>
          <val>
            <numRef>
              <f>'Piano Ammortamento'!$F$17:$F$136</f>
            </numRef>
          </val>
        </ser>
        <ser>
          <idx val="1"/>
          <order val="1"/>
          <tx>
            <strRef>
              <f>'Piano Ammortamento'!G16</f>
            </strRef>
          </tx>
          <spPr>
            <a:ln xmlns:a="http://schemas.openxmlformats.org/drawingml/2006/main" w="25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'Piano Ammortamento'!$A$17:$A$136</f>
            </numRef>
          </cat>
          <val>
            <numRef>
              <f>'Piano Ammortamento'!$G$17:$G$136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Rata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139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9"/>
  <sheetViews>
    <sheetView workbookViewId="0">
      <selection activeCell="A1" sqref="A1"/>
    </sheetView>
  </sheetViews>
  <sheetFormatPr baseColWidth="8" defaultRowHeight="15"/>
  <cols>
    <col width="8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</cols>
  <sheetData>
    <row r="1" ht="35" customHeight="1">
      <c r="A1" s="1" t="inlineStr">
        <is>
          <t>PIANO DI AMMORTAMENTO FINANZIARIO</t>
        </is>
      </c>
    </row>
    <row r="2">
      <c r="A2" s="2" t="inlineStr">
        <is>
          <t>Generato il: 18/02/2026</t>
        </is>
      </c>
    </row>
    <row r="4" ht="25" customHeight="1">
      <c r="A4" s="3" t="inlineStr">
        <is>
          <t>PARAMETRI DEL PRESTITO</t>
        </is>
      </c>
      <c r="F4" s="4" t="inlineStr">
        <is>
          <t>RIEPILOGO FINANZIARIO</t>
        </is>
      </c>
    </row>
    <row r="5">
      <c r="A5" s="5" t="inlineStr">
        <is>
          <t>Parametro</t>
        </is>
      </c>
      <c r="B5" s="5" t="inlineStr">
        <is>
          <t>Valore</t>
        </is>
      </c>
      <c r="C5" s="5" t="inlineStr">
        <is>
          <t>Parametro</t>
        </is>
      </c>
      <c r="D5" s="5" t="inlineStr">
        <is>
          <t>Valore</t>
        </is>
      </c>
      <c r="F5" s="5" t="inlineStr">
        <is>
          <t>Indicatore</t>
        </is>
      </c>
      <c r="G5" s="5" t="inlineStr">
        <is>
          <t>Valore</t>
        </is>
      </c>
    </row>
    <row r="6">
      <c r="A6" s="6" t="inlineStr">
        <is>
          <t>Importo Prestito</t>
        </is>
      </c>
      <c r="B6" s="7" t="n">
        <v>100000</v>
      </c>
      <c r="C6" s="6" t="inlineStr">
        <is>
          <t>Tasso Interesse Annuo</t>
        </is>
      </c>
      <c r="D6" s="8" t="n">
        <v>0.045</v>
      </c>
      <c r="F6" s="6" t="inlineStr">
        <is>
          <t>TAEG Stimato</t>
        </is>
      </c>
      <c r="G6" s="9">
        <f>D6*1.05</f>
        <v/>
      </c>
    </row>
    <row r="7">
      <c r="A7" s="6" t="inlineStr">
        <is>
          <t>Durata (anni)</t>
        </is>
      </c>
      <c r="B7" s="10" t="n">
        <v>10</v>
      </c>
      <c r="C7" s="6" t="inlineStr">
        <is>
          <t>Frequenza Rate</t>
        </is>
      </c>
      <c r="D7" s="10" t="inlineStr">
        <is>
          <t>Mensile</t>
        </is>
      </c>
      <c r="F7" s="6" t="inlineStr">
        <is>
          <t>Capitale Medio</t>
        </is>
      </c>
      <c r="G7" s="11">
        <f>B6/2</f>
        <v/>
      </c>
    </row>
    <row r="8">
      <c r="A8" s="6" t="inlineStr">
        <is>
          <t>Data Inizio</t>
        </is>
      </c>
      <c r="B8" s="12" t="n">
        <v>46071.71406989286</v>
      </c>
      <c r="C8" s="6" t="inlineStr">
        <is>
          <t>Tipo Ammortamento</t>
        </is>
      </c>
      <c r="D8" s="10" t="inlineStr">
        <is>
          <t>Francese</t>
        </is>
      </c>
      <c r="F8" s="6" t="inlineStr">
        <is>
          <t>Peso Interessi</t>
        </is>
      </c>
      <c r="G8" s="9">
        <f>B13/D12</f>
        <v/>
      </c>
    </row>
    <row r="9">
      <c r="F9" s="6" t="inlineStr">
        <is>
          <t>Risparmio Anticipato</t>
        </is>
      </c>
      <c r="G9" s="11">
        <f>B13*0.3</f>
        <v/>
      </c>
    </row>
    <row r="10" ht="25" customHeight="1">
      <c r="A10" s="3" t="inlineStr">
        <is>
          <t>CALCOLI AUTOMATICI</t>
        </is>
      </c>
    </row>
    <row r="11">
      <c r="A11" s="6" t="inlineStr">
        <is>
          <t>Numero Rate Totali</t>
        </is>
      </c>
      <c r="B11" s="13">
        <f>B7*12</f>
        <v/>
      </c>
      <c r="C11" s="6" t="inlineStr">
        <is>
          <t>Tasso Mensile</t>
        </is>
      </c>
      <c r="D11" s="14">
        <f>D6/12</f>
        <v/>
      </c>
    </row>
    <row r="12">
      <c r="A12" s="6" t="inlineStr">
        <is>
          <t>Rata Mensile</t>
        </is>
      </c>
      <c r="B12" s="11">
        <f>SE(B11&gt;0,PMT(D11,B11,-B6),0)</f>
        <v/>
      </c>
      <c r="C12" s="6" t="inlineStr">
        <is>
          <t>Totale da Rimborsare</t>
        </is>
      </c>
      <c r="D12" s="11">
        <f>B12*B11</f>
        <v/>
      </c>
    </row>
    <row r="13">
      <c r="A13" s="6" t="inlineStr">
        <is>
          <t>Interessi Totali</t>
        </is>
      </c>
      <c r="B13" s="11">
        <f>D12-B6</f>
        <v/>
      </c>
      <c r="C13" s="6" t="inlineStr">
        <is>
          <t>Costo Prestito %</t>
        </is>
      </c>
      <c r="D13" s="9">
        <f>B13/B6</f>
        <v/>
      </c>
    </row>
    <row r="15" ht="25" customHeight="1">
      <c r="A15" s="3" t="inlineStr">
        <is>
          <t>PIANO DI AMMORTAMENTO DETTAGLIATO</t>
        </is>
      </c>
    </row>
    <row r="16">
      <c r="A16" s="5" t="inlineStr">
        <is>
          <t>N°</t>
        </is>
      </c>
      <c r="B16" s="5" t="inlineStr">
        <is>
          <t>Data Pagamento</t>
        </is>
      </c>
      <c r="C16" s="5" t="inlineStr">
        <is>
          <t>Rata</t>
        </is>
      </c>
      <c r="D16" s="5" t="inlineStr">
        <is>
          <t>Quota Capitale</t>
        </is>
      </c>
      <c r="E16" s="5" t="inlineStr">
        <is>
          <t>Quota Interessi</t>
        </is>
      </c>
      <c r="F16" s="5" t="inlineStr">
        <is>
          <t>Debito Residuo</t>
        </is>
      </c>
      <c r="G16" s="5" t="inlineStr">
        <is>
          <t>Capitale Rimborsato</t>
        </is>
      </c>
    </row>
    <row r="17">
      <c r="A17" s="15" t="n">
        <v>1</v>
      </c>
      <c r="B17" s="16">
        <f>EDATE($B$8,A17)</f>
        <v/>
      </c>
      <c r="C17" s="17">
        <f>$B$12</f>
        <v/>
      </c>
      <c r="D17" s="17">
        <f>C17-E17</f>
        <v/>
      </c>
      <c r="E17" s="17">
        <f>$B$6*$D$11</f>
        <v/>
      </c>
      <c r="F17" s="17">
        <f>$B$6-D17</f>
        <v/>
      </c>
      <c r="G17" s="17">
        <f>$B$6-F17</f>
        <v/>
      </c>
    </row>
    <row r="18">
      <c r="A18" s="18" t="n">
        <v>2</v>
      </c>
      <c r="B18" s="19">
        <f>EDATE($B$8,A18)</f>
        <v/>
      </c>
      <c r="C18" s="20">
        <f>$B$12</f>
        <v/>
      </c>
      <c r="D18" s="20">
        <f>C18-E18</f>
        <v/>
      </c>
      <c r="E18" s="20">
        <f>F17*$D$11</f>
        <v/>
      </c>
      <c r="F18" s="20">
        <f>F17-D18</f>
        <v/>
      </c>
      <c r="G18" s="20">
        <f>$B$6-F18</f>
        <v/>
      </c>
    </row>
    <row r="19">
      <c r="A19" s="15" t="n">
        <v>3</v>
      </c>
      <c r="B19" s="16">
        <f>EDATE($B$8,A19)</f>
        <v/>
      </c>
      <c r="C19" s="17">
        <f>$B$12</f>
        <v/>
      </c>
      <c r="D19" s="17">
        <f>C19-E19</f>
        <v/>
      </c>
      <c r="E19" s="17">
        <f>F18*$D$11</f>
        <v/>
      </c>
      <c r="F19" s="17">
        <f>F18-D19</f>
        <v/>
      </c>
      <c r="G19" s="17">
        <f>$B$6-F19</f>
        <v/>
      </c>
    </row>
    <row r="20">
      <c r="A20" s="18" t="n">
        <v>4</v>
      </c>
      <c r="B20" s="19">
        <f>EDATE($B$8,A20)</f>
        <v/>
      </c>
      <c r="C20" s="20">
        <f>$B$12</f>
        <v/>
      </c>
      <c r="D20" s="20">
        <f>C20-E20</f>
        <v/>
      </c>
      <c r="E20" s="20">
        <f>F19*$D$11</f>
        <v/>
      </c>
      <c r="F20" s="20">
        <f>F19-D20</f>
        <v/>
      </c>
      <c r="G20" s="20">
        <f>$B$6-F20</f>
        <v/>
      </c>
    </row>
    <row r="21">
      <c r="A21" s="15" t="n">
        <v>5</v>
      </c>
      <c r="B21" s="16">
        <f>EDATE($B$8,A21)</f>
        <v/>
      </c>
      <c r="C21" s="17">
        <f>$B$12</f>
        <v/>
      </c>
      <c r="D21" s="17">
        <f>C21-E21</f>
        <v/>
      </c>
      <c r="E21" s="17">
        <f>F20*$D$11</f>
        <v/>
      </c>
      <c r="F21" s="17">
        <f>F20-D21</f>
        <v/>
      </c>
      <c r="G21" s="17">
        <f>$B$6-F21</f>
        <v/>
      </c>
    </row>
    <row r="22">
      <c r="A22" s="18" t="n">
        <v>6</v>
      </c>
      <c r="B22" s="19">
        <f>EDATE($B$8,A22)</f>
        <v/>
      </c>
      <c r="C22" s="20">
        <f>$B$12</f>
        <v/>
      </c>
      <c r="D22" s="20">
        <f>C22-E22</f>
        <v/>
      </c>
      <c r="E22" s="20">
        <f>F21*$D$11</f>
        <v/>
      </c>
      <c r="F22" s="20">
        <f>F21-D22</f>
        <v/>
      </c>
      <c r="G22" s="20">
        <f>$B$6-F22</f>
        <v/>
      </c>
    </row>
    <row r="23">
      <c r="A23" s="15" t="n">
        <v>7</v>
      </c>
      <c r="B23" s="16">
        <f>EDATE($B$8,A23)</f>
        <v/>
      </c>
      <c r="C23" s="17">
        <f>$B$12</f>
        <v/>
      </c>
      <c r="D23" s="17">
        <f>C23-E23</f>
        <v/>
      </c>
      <c r="E23" s="17">
        <f>F22*$D$11</f>
        <v/>
      </c>
      <c r="F23" s="17">
        <f>F22-D23</f>
        <v/>
      </c>
      <c r="G23" s="17">
        <f>$B$6-F23</f>
        <v/>
      </c>
    </row>
    <row r="24">
      <c r="A24" s="18" t="n">
        <v>8</v>
      </c>
      <c r="B24" s="19">
        <f>EDATE($B$8,A24)</f>
        <v/>
      </c>
      <c r="C24" s="20">
        <f>$B$12</f>
        <v/>
      </c>
      <c r="D24" s="20">
        <f>C24-E24</f>
        <v/>
      </c>
      <c r="E24" s="20">
        <f>F23*$D$11</f>
        <v/>
      </c>
      <c r="F24" s="20">
        <f>F23-D24</f>
        <v/>
      </c>
      <c r="G24" s="20">
        <f>$B$6-F24</f>
        <v/>
      </c>
    </row>
    <row r="25">
      <c r="A25" s="15" t="n">
        <v>9</v>
      </c>
      <c r="B25" s="16">
        <f>EDATE($B$8,A25)</f>
        <v/>
      </c>
      <c r="C25" s="17">
        <f>$B$12</f>
        <v/>
      </c>
      <c r="D25" s="17">
        <f>C25-E25</f>
        <v/>
      </c>
      <c r="E25" s="17">
        <f>F24*$D$11</f>
        <v/>
      </c>
      <c r="F25" s="17">
        <f>F24-D25</f>
        <v/>
      </c>
      <c r="G25" s="17">
        <f>$B$6-F25</f>
        <v/>
      </c>
    </row>
    <row r="26">
      <c r="A26" s="18" t="n">
        <v>10</v>
      </c>
      <c r="B26" s="19">
        <f>EDATE($B$8,A26)</f>
        <v/>
      </c>
      <c r="C26" s="20">
        <f>$B$12</f>
        <v/>
      </c>
      <c r="D26" s="20">
        <f>C26-E26</f>
        <v/>
      </c>
      <c r="E26" s="20">
        <f>F25*$D$11</f>
        <v/>
      </c>
      <c r="F26" s="20">
        <f>F25-D26</f>
        <v/>
      </c>
      <c r="G26" s="20">
        <f>$B$6-F26</f>
        <v/>
      </c>
    </row>
    <row r="27">
      <c r="A27" s="15" t="n">
        <v>11</v>
      </c>
      <c r="B27" s="16">
        <f>EDATE($B$8,A27)</f>
        <v/>
      </c>
      <c r="C27" s="17">
        <f>$B$12</f>
        <v/>
      </c>
      <c r="D27" s="17">
        <f>C27-E27</f>
        <v/>
      </c>
      <c r="E27" s="17">
        <f>F26*$D$11</f>
        <v/>
      </c>
      <c r="F27" s="17">
        <f>F26-D27</f>
        <v/>
      </c>
      <c r="G27" s="17">
        <f>$B$6-F27</f>
        <v/>
      </c>
    </row>
    <row r="28">
      <c r="A28" s="18" t="n">
        <v>12</v>
      </c>
      <c r="B28" s="19">
        <f>EDATE($B$8,A28)</f>
        <v/>
      </c>
      <c r="C28" s="20">
        <f>$B$12</f>
        <v/>
      </c>
      <c r="D28" s="20">
        <f>C28-E28</f>
        <v/>
      </c>
      <c r="E28" s="20">
        <f>F27*$D$11</f>
        <v/>
      </c>
      <c r="F28" s="20">
        <f>F27-D28</f>
        <v/>
      </c>
      <c r="G28" s="20">
        <f>$B$6-F28</f>
        <v/>
      </c>
    </row>
    <row r="29">
      <c r="A29" s="15" t="n">
        <v>13</v>
      </c>
      <c r="B29" s="16">
        <f>EDATE($B$8,A29)</f>
        <v/>
      </c>
      <c r="C29" s="17">
        <f>$B$12</f>
        <v/>
      </c>
      <c r="D29" s="17">
        <f>C29-E29</f>
        <v/>
      </c>
      <c r="E29" s="17">
        <f>F28*$D$11</f>
        <v/>
      </c>
      <c r="F29" s="17">
        <f>F28-D29</f>
        <v/>
      </c>
      <c r="G29" s="17">
        <f>$B$6-F29</f>
        <v/>
      </c>
    </row>
    <row r="30">
      <c r="A30" s="18" t="n">
        <v>14</v>
      </c>
      <c r="B30" s="19">
        <f>EDATE($B$8,A30)</f>
        <v/>
      </c>
      <c r="C30" s="20">
        <f>$B$12</f>
        <v/>
      </c>
      <c r="D30" s="20">
        <f>C30-E30</f>
        <v/>
      </c>
      <c r="E30" s="20">
        <f>F29*$D$11</f>
        <v/>
      </c>
      <c r="F30" s="20">
        <f>F29-D30</f>
        <v/>
      </c>
      <c r="G30" s="20">
        <f>$B$6-F30</f>
        <v/>
      </c>
    </row>
    <row r="31">
      <c r="A31" s="15" t="n">
        <v>15</v>
      </c>
      <c r="B31" s="16">
        <f>EDATE($B$8,A31)</f>
        <v/>
      </c>
      <c r="C31" s="17">
        <f>$B$12</f>
        <v/>
      </c>
      <c r="D31" s="17">
        <f>C31-E31</f>
        <v/>
      </c>
      <c r="E31" s="17">
        <f>F30*$D$11</f>
        <v/>
      </c>
      <c r="F31" s="17">
        <f>F30-D31</f>
        <v/>
      </c>
      <c r="G31" s="17">
        <f>$B$6-F31</f>
        <v/>
      </c>
    </row>
    <row r="32">
      <c r="A32" s="18" t="n">
        <v>16</v>
      </c>
      <c r="B32" s="19">
        <f>EDATE($B$8,A32)</f>
        <v/>
      </c>
      <c r="C32" s="20">
        <f>$B$12</f>
        <v/>
      </c>
      <c r="D32" s="20">
        <f>C32-E32</f>
        <v/>
      </c>
      <c r="E32" s="20">
        <f>F31*$D$11</f>
        <v/>
      </c>
      <c r="F32" s="20">
        <f>F31-D32</f>
        <v/>
      </c>
      <c r="G32" s="20">
        <f>$B$6-F32</f>
        <v/>
      </c>
    </row>
    <row r="33">
      <c r="A33" s="15" t="n">
        <v>17</v>
      </c>
      <c r="B33" s="16">
        <f>EDATE($B$8,A33)</f>
        <v/>
      </c>
      <c r="C33" s="17">
        <f>$B$12</f>
        <v/>
      </c>
      <c r="D33" s="17">
        <f>C33-E33</f>
        <v/>
      </c>
      <c r="E33" s="17">
        <f>F32*$D$11</f>
        <v/>
      </c>
      <c r="F33" s="17">
        <f>F32-D33</f>
        <v/>
      </c>
      <c r="G33" s="17">
        <f>$B$6-F33</f>
        <v/>
      </c>
    </row>
    <row r="34">
      <c r="A34" s="18" t="n">
        <v>18</v>
      </c>
      <c r="B34" s="19">
        <f>EDATE($B$8,A34)</f>
        <v/>
      </c>
      <c r="C34" s="20">
        <f>$B$12</f>
        <v/>
      </c>
      <c r="D34" s="20">
        <f>C34-E34</f>
        <v/>
      </c>
      <c r="E34" s="20">
        <f>F33*$D$11</f>
        <v/>
      </c>
      <c r="F34" s="20">
        <f>F33-D34</f>
        <v/>
      </c>
      <c r="G34" s="20">
        <f>$B$6-F34</f>
        <v/>
      </c>
    </row>
    <row r="35">
      <c r="A35" s="15" t="n">
        <v>19</v>
      </c>
      <c r="B35" s="16">
        <f>EDATE($B$8,A35)</f>
        <v/>
      </c>
      <c r="C35" s="17">
        <f>$B$12</f>
        <v/>
      </c>
      <c r="D35" s="17">
        <f>C35-E35</f>
        <v/>
      </c>
      <c r="E35" s="17">
        <f>F34*$D$11</f>
        <v/>
      </c>
      <c r="F35" s="17">
        <f>F34-D35</f>
        <v/>
      </c>
      <c r="G35" s="17">
        <f>$B$6-F35</f>
        <v/>
      </c>
    </row>
    <row r="36">
      <c r="A36" s="18" t="n">
        <v>20</v>
      </c>
      <c r="B36" s="19">
        <f>EDATE($B$8,A36)</f>
        <v/>
      </c>
      <c r="C36" s="20">
        <f>$B$12</f>
        <v/>
      </c>
      <c r="D36" s="20">
        <f>C36-E36</f>
        <v/>
      </c>
      <c r="E36" s="20">
        <f>F35*$D$11</f>
        <v/>
      </c>
      <c r="F36" s="20">
        <f>F35-D36</f>
        <v/>
      </c>
      <c r="G36" s="20">
        <f>$B$6-F36</f>
        <v/>
      </c>
    </row>
    <row r="37">
      <c r="A37" s="15" t="n">
        <v>21</v>
      </c>
      <c r="B37" s="16">
        <f>EDATE($B$8,A37)</f>
        <v/>
      </c>
      <c r="C37" s="17">
        <f>$B$12</f>
        <v/>
      </c>
      <c r="D37" s="17">
        <f>C37-E37</f>
        <v/>
      </c>
      <c r="E37" s="17">
        <f>F36*$D$11</f>
        <v/>
      </c>
      <c r="F37" s="17">
        <f>F36-D37</f>
        <v/>
      </c>
      <c r="G37" s="17">
        <f>$B$6-F37</f>
        <v/>
      </c>
    </row>
    <row r="38">
      <c r="A38" s="18" t="n">
        <v>22</v>
      </c>
      <c r="B38" s="19">
        <f>EDATE($B$8,A38)</f>
        <v/>
      </c>
      <c r="C38" s="20">
        <f>$B$12</f>
        <v/>
      </c>
      <c r="D38" s="20">
        <f>C38-E38</f>
        <v/>
      </c>
      <c r="E38" s="20">
        <f>F37*$D$11</f>
        <v/>
      </c>
      <c r="F38" s="20">
        <f>F37-D38</f>
        <v/>
      </c>
      <c r="G38" s="20">
        <f>$B$6-F38</f>
        <v/>
      </c>
    </row>
    <row r="39">
      <c r="A39" s="15" t="n">
        <v>23</v>
      </c>
      <c r="B39" s="16">
        <f>EDATE($B$8,A39)</f>
        <v/>
      </c>
      <c r="C39" s="17">
        <f>$B$12</f>
        <v/>
      </c>
      <c r="D39" s="17">
        <f>C39-E39</f>
        <v/>
      </c>
      <c r="E39" s="17">
        <f>F38*$D$11</f>
        <v/>
      </c>
      <c r="F39" s="17">
        <f>F38-D39</f>
        <v/>
      </c>
      <c r="G39" s="17">
        <f>$B$6-F39</f>
        <v/>
      </c>
    </row>
    <row r="40">
      <c r="A40" s="18" t="n">
        <v>24</v>
      </c>
      <c r="B40" s="19">
        <f>EDATE($B$8,A40)</f>
        <v/>
      </c>
      <c r="C40" s="20">
        <f>$B$12</f>
        <v/>
      </c>
      <c r="D40" s="20">
        <f>C40-E40</f>
        <v/>
      </c>
      <c r="E40" s="20">
        <f>F39*$D$11</f>
        <v/>
      </c>
      <c r="F40" s="20">
        <f>F39-D40</f>
        <v/>
      </c>
      <c r="G40" s="20">
        <f>$B$6-F40</f>
        <v/>
      </c>
    </row>
    <row r="41">
      <c r="A41" s="15" t="n">
        <v>25</v>
      </c>
      <c r="B41" s="16">
        <f>EDATE($B$8,A41)</f>
        <v/>
      </c>
      <c r="C41" s="17">
        <f>$B$12</f>
        <v/>
      </c>
      <c r="D41" s="17">
        <f>C41-E41</f>
        <v/>
      </c>
      <c r="E41" s="17">
        <f>F40*$D$11</f>
        <v/>
      </c>
      <c r="F41" s="17">
        <f>F40-D41</f>
        <v/>
      </c>
      <c r="G41" s="17">
        <f>$B$6-F41</f>
        <v/>
      </c>
    </row>
    <row r="42">
      <c r="A42" s="18" t="n">
        <v>26</v>
      </c>
      <c r="B42" s="19">
        <f>EDATE($B$8,A42)</f>
        <v/>
      </c>
      <c r="C42" s="20">
        <f>$B$12</f>
        <v/>
      </c>
      <c r="D42" s="20">
        <f>C42-E42</f>
        <v/>
      </c>
      <c r="E42" s="20">
        <f>F41*$D$11</f>
        <v/>
      </c>
      <c r="F42" s="20">
        <f>F41-D42</f>
        <v/>
      </c>
      <c r="G42" s="20">
        <f>$B$6-F42</f>
        <v/>
      </c>
    </row>
    <row r="43">
      <c r="A43" s="15" t="n">
        <v>27</v>
      </c>
      <c r="B43" s="16">
        <f>EDATE($B$8,A43)</f>
        <v/>
      </c>
      <c r="C43" s="17">
        <f>$B$12</f>
        <v/>
      </c>
      <c r="D43" s="17">
        <f>C43-E43</f>
        <v/>
      </c>
      <c r="E43" s="17">
        <f>F42*$D$11</f>
        <v/>
      </c>
      <c r="F43" s="17">
        <f>F42-D43</f>
        <v/>
      </c>
      <c r="G43" s="17">
        <f>$B$6-F43</f>
        <v/>
      </c>
    </row>
    <row r="44">
      <c r="A44" s="18" t="n">
        <v>28</v>
      </c>
      <c r="B44" s="19">
        <f>EDATE($B$8,A44)</f>
        <v/>
      </c>
      <c r="C44" s="20">
        <f>$B$12</f>
        <v/>
      </c>
      <c r="D44" s="20">
        <f>C44-E44</f>
        <v/>
      </c>
      <c r="E44" s="20">
        <f>F43*$D$11</f>
        <v/>
      </c>
      <c r="F44" s="20">
        <f>F43-D44</f>
        <v/>
      </c>
      <c r="G44" s="20">
        <f>$B$6-F44</f>
        <v/>
      </c>
    </row>
    <row r="45">
      <c r="A45" s="15" t="n">
        <v>29</v>
      </c>
      <c r="B45" s="16">
        <f>EDATE($B$8,A45)</f>
        <v/>
      </c>
      <c r="C45" s="17">
        <f>$B$12</f>
        <v/>
      </c>
      <c r="D45" s="17">
        <f>C45-E45</f>
        <v/>
      </c>
      <c r="E45" s="17">
        <f>F44*$D$11</f>
        <v/>
      </c>
      <c r="F45" s="17">
        <f>F44-D45</f>
        <v/>
      </c>
      <c r="G45" s="17">
        <f>$B$6-F45</f>
        <v/>
      </c>
    </row>
    <row r="46">
      <c r="A46" s="18" t="n">
        <v>30</v>
      </c>
      <c r="B46" s="19">
        <f>EDATE($B$8,A46)</f>
        <v/>
      </c>
      <c r="C46" s="20">
        <f>$B$12</f>
        <v/>
      </c>
      <c r="D46" s="20">
        <f>C46-E46</f>
        <v/>
      </c>
      <c r="E46" s="20">
        <f>F45*$D$11</f>
        <v/>
      </c>
      <c r="F46" s="20">
        <f>F45-D46</f>
        <v/>
      </c>
      <c r="G46" s="20">
        <f>$B$6-F46</f>
        <v/>
      </c>
    </row>
    <row r="47">
      <c r="A47" s="15" t="n">
        <v>31</v>
      </c>
      <c r="B47" s="16">
        <f>EDATE($B$8,A47)</f>
        <v/>
      </c>
      <c r="C47" s="17">
        <f>$B$12</f>
        <v/>
      </c>
      <c r="D47" s="17">
        <f>C47-E47</f>
        <v/>
      </c>
      <c r="E47" s="17">
        <f>F46*$D$11</f>
        <v/>
      </c>
      <c r="F47" s="17">
        <f>F46-D47</f>
        <v/>
      </c>
      <c r="G47" s="17">
        <f>$B$6-F47</f>
        <v/>
      </c>
    </row>
    <row r="48">
      <c r="A48" s="18" t="n">
        <v>32</v>
      </c>
      <c r="B48" s="19">
        <f>EDATE($B$8,A48)</f>
        <v/>
      </c>
      <c r="C48" s="20">
        <f>$B$12</f>
        <v/>
      </c>
      <c r="D48" s="20">
        <f>C48-E48</f>
        <v/>
      </c>
      <c r="E48" s="20">
        <f>F47*$D$11</f>
        <v/>
      </c>
      <c r="F48" s="20">
        <f>F47-D48</f>
        <v/>
      </c>
      <c r="G48" s="20">
        <f>$B$6-F48</f>
        <v/>
      </c>
    </row>
    <row r="49">
      <c r="A49" s="15" t="n">
        <v>33</v>
      </c>
      <c r="B49" s="16">
        <f>EDATE($B$8,A49)</f>
        <v/>
      </c>
      <c r="C49" s="17">
        <f>$B$12</f>
        <v/>
      </c>
      <c r="D49" s="17">
        <f>C49-E49</f>
        <v/>
      </c>
      <c r="E49" s="17">
        <f>F48*$D$11</f>
        <v/>
      </c>
      <c r="F49" s="17">
        <f>F48-D49</f>
        <v/>
      </c>
      <c r="G49" s="17">
        <f>$B$6-F49</f>
        <v/>
      </c>
    </row>
    <row r="50">
      <c r="A50" s="18" t="n">
        <v>34</v>
      </c>
      <c r="B50" s="19">
        <f>EDATE($B$8,A50)</f>
        <v/>
      </c>
      <c r="C50" s="20">
        <f>$B$12</f>
        <v/>
      </c>
      <c r="D50" s="20">
        <f>C50-E50</f>
        <v/>
      </c>
      <c r="E50" s="20">
        <f>F49*$D$11</f>
        <v/>
      </c>
      <c r="F50" s="20">
        <f>F49-D50</f>
        <v/>
      </c>
      <c r="G50" s="20">
        <f>$B$6-F50</f>
        <v/>
      </c>
    </row>
    <row r="51">
      <c r="A51" s="15" t="n">
        <v>35</v>
      </c>
      <c r="B51" s="16">
        <f>EDATE($B$8,A51)</f>
        <v/>
      </c>
      <c r="C51" s="17">
        <f>$B$12</f>
        <v/>
      </c>
      <c r="D51" s="17">
        <f>C51-E51</f>
        <v/>
      </c>
      <c r="E51" s="17">
        <f>F50*$D$11</f>
        <v/>
      </c>
      <c r="F51" s="17">
        <f>F50-D51</f>
        <v/>
      </c>
      <c r="G51" s="17">
        <f>$B$6-F51</f>
        <v/>
      </c>
    </row>
    <row r="52">
      <c r="A52" s="18" t="n">
        <v>36</v>
      </c>
      <c r="B52" s="19">
        <f>EDATE($B$8,A52)</f>
        <v/>
      </c>
      <c r="C52" s="20">
        <f>$B$12</f>
        <v/>
      </c>
      <c r="D52" s="20">
        <f>C52-E52</f>
        <v/>
      </c>
      <c r="E52" s="20">
        <f>F51*$D$11</f>
        <v/>
      </c>
      <c r="F52" s="20">
        <f>F51-D52</f>
        <v/>
      </c>
      <c r="G52" s="20">
        <f>$B$6-F52</f>
        <v/>
      </c>
    </row>
    <row r="53">
      <c r="A53" s="15" t="n">
        <v>37</v>
      </c>
      <c r="B53" s="16">
        <f>EDATE($B$8,A53)</f>
        <v/>
      </c>
      <c r="C53" s="17">
        <f>$B$12</f>
        <v/>
      </c>
      <c r="D53" s="17">
        <f>C53-E53</f>
        <v/>
      </c>
      <c r="E53" s="17">
        <f>F52*$D$11</f>
        <v/>
      </c>
      <c r="F53" s="17">
        <f>F52-D53</f>
        <v/>
      </c>
      <c r="G53" s="17">
        <f>$B$6-F53</f>
        <v/>
      </c>
    </row>
    <row r="54">
      <c r="A54" s="18" t="n">
        <v>38</v>
      </c>
      <c r="B54" s="19">
        <f>EDATE($B$8,A54)</f>
        <v/>
      </c>
      <c r="C54" s="20">
        <f>$B$12</f>
        <v/>
      </c>
      <c r="D54" s="20">
        <f>C54-E54</f>
        <v/>
      </c>
      <c r="E54" s="20">
        <f>F53*$D$11</f>
        <v/>
      </c>
      <c r="F54" s="20">
        <f>F53-D54</f>
        <v/>
      </c>
      <c r="G54" s="20">
        <f>$B$6-F54</f>
        <v/>
      </c>
    </row>
    <row r="55">
      <c r="A55" s="15" t="n">
        <v>39</v>
      </c>
      <c r="B55" s="16">
        <f>EDATE($B$8,A55)</f>
        <v/>
      </c>
      <c r="C55" s="17">
        <f>$B$12</f>
        <v/>
      </c>
      <c r="D55" s="17">
        <f>C55-E55</f>
        <v/>
      </c>
      <c r="E55" s="17">
        <f>F54*$D$11</f>
        <v/>
      </c>
      <c r="F55" s="17">
        <f>F54-D55</f>
        <v/>
      </c>
      <c r="G55" s="17">
        <f>$B$6-F55</f>
        <v/>
      </c>
    </row>
    <row r="56">
      <c r="A56" s="18" t="n">
        <v>40</v>
      </c>
      <c r="B56" s="19">
        <f>EDATE($B$8,A56)</f>
        <v/>
      </c>
      <c r="C56" s="20">
        <f>$B$12</f>
        <v/>
      </c>
      <c r="D56" s="20">
        <f>C56-E56</f>
        <v/>
      </c>
      <c r="E56" s="20">
        <f>F55*$D$11</f>
        <v/>
      </c>
      <c r="F56" s="20">
        <f>F55-D56</f>
        <v/>
      </c>
      <c r="G56" s="20">
        <f>$B$6-F56</f>
        <v/>
      </c>
    </row>
    <row r="57">
      <c r="A57" s="15" t="n">
        <v>41</v>
      </c>
      <c r="B57" s="16">
        <f>EDATE($B$8,A57)</f>
        <v/>
      </c>
      <c r="C57" s="17">
        <f>$B$12</f>
        <v/>
      </c>
      <c r="D57" s="17">
        <f>C57-E57</f>
        <v/>
      </c>
      <c r="E57" s="17">
        <f>F56*$D$11</f>
        <v/>
      </c>
      <c r="F57" s="17">
        <f>F56-D57</f>
        <v/>
      </c>
      <c r="G57" s="17">
        <f>$B$6-F57</f>
        <v/>
      </c>
    </row>
    <row r="58">
      <c r="A58" s="18" t="n">
        <v>42</v>
      </c>
      <c r="B58" s="19">
        <f>EDATE($B$8,A58)</f>
        <v/>
      </c>
      <c r="C58" s="20">
        <f>$B$12</f>
        <v/>
      </c>
      <c r="D58" s="20">
        <f>C58-E58</f>
        <v/>
      </c>
      <c r="E58" s="20">
        <f>F57*$D$11</f>
        <v/>
      </c>
      <c r="F58" s="20">
        <f>F57-D58</f>
        <v/>
      </c>
      <c r="G58" s="20">
        <f>$B$6-F58</f>
        <v/>
      </c>
    </row>
    <row r="59">
      <c r="A59" s="15" t="n">
        <v>43</v>
      </c>
      <c r="B59" s="16">
        <f>EDATE($B$8,A59)</f>
        <v/>
      </c>
      <c r="C59" s="17">
        <f>$B$12</f>
        <v/>
      </c>
      <c r="D59" s="17">
        <f>C59-E59</f>
        <v/>
      </c>
      <c r="E59" s="17">
        <f>F58*$D$11</f>
        <v/>
      </c>
      <c r="F59" s="17">
        <f>F58-D59</f>
        <v/>
      </c>
      <c r="G59" s="17">
        <f>$B$6-F59</f>
        <v/>
      </c>
    </row>
    <row r="60">
      <c r="A60" s="18" t="n">
        <v>44</v>
      </c>
      <c r="B60" s="19">
        <f>EDATE($B$8,A60)</f>
        <v/>
      </c>
      <c r="C60" s="20">
        <f>$B$12</f>
        <v/>
      </c>
      <c r="D60" s="20">
        <f>C60-E60</f>
        <v/>
      </c>
      <c r="E60" s="20">
        <f>F59*$D$11</f>
        <v/>
      </c>
      <c r="F60" s="20">
        <f>F59-D60</f>
        <v/>
      </c>
      <c r="G60" s="20">
        <f>$B$6-F60</f>
        <v/>
      </c>
    </row>
    <row r="61">
      <c r="A61" s="15" t="n">
        <v>45</v>
      </c>
      <c r="B61" s="16">
        <f>EDATE($B$8,A61)</f>
        <v/>
      </c>
      <c r="C61" s="17">
        <f>$B$12</f>
        <v/>
      </c>
      <c r="D61" s="17">
        <f>C61-E61</f>
        <v/>
      </c>
      <c r="E61" s="17">
        <f>F60*$D$11</f>
        <v/>
      </c>
      <c r="F61" s="17">
        <f>F60-D61</f>
        <v/>
      </c>
      <c r="G61" s="17">
        <f>$B$6-F61</f>
        <v/>
      </c>
    </row>
    <row r="62">
      <c r="A62" s="18" t="n">
        <v>46</v>
      </c>
      <c r="B62" s="19">
        <f>EDATE($B$8,A62)</f>
        <v/>
      </c>
      <c r="C62" s="20">
        <f>$B$12</f>
        <v/>
      </c>
      <c r="D62" s="20">
        <f>C62-E62</f>
        <v/>
      </c>
      <c r="E62" s="20">
        <f>F61*$D$11</f>
        <v/>
      </c>
      <c r="F62" s="20">
        <f>F61-D62</f>
        <v/>
      </c>
      <c r="G62" s="20">
        <f>$B$6-F62</f>
        <v/>
      </c>
    </row>
    <row r="63">
      <c r="A63" s="15" t="n">
        <v>47</v>
      </c>
      <c r="B63" s="16">
        <f>EDATE($B$8,A63)</f>
        <v/>
      </c>
      <c r="C63" s="17">
        <f>$B$12</f>
        <v/>
      </c>
      <c r="D63" s="17">
        <f>C63-E63</f>
        <v/>
      </c>
      <c r="E63" s="17">
        <f>F62*$D$11</f>
        <v/>
      </c>
      <c r="F63" s="17">
        <f>F62-D63</f>
        <v/>
      </c>
      <c r="G63" s="17">
        <f>$B$6-F63</f>
        <v/>
      </c>
    </row>
    <row r="64">
      <c r="A64" s="18" t="n">
        <v>48</v>
      </c>
      <c r="B64" s="19">
        <f>EDATE($B$8,A64)</f>
        <v/>
      </c>
      <c r="C64" s="20">
        <f>$B$12</f>
        <v/>
      </c>
      <c r="D64" s="20">
        <f>C64-E64</f>
        <v/>
      </c>
      <c r="E64" s="20">
        <f>F63*$D$11</f>
        <v/>
      </c>
      <c r="F64" s="20">
        <f>F63-D64</f>
        <v/>
      </c>
      <c r="G64" s="20">
        <f>$B$6-F64</f>
        <v/>
      </c>
    </row>
    <row r="65">
      <c r="A65" s="15" t="n">
        <v>49</v>
      </c>
      <c r="B65" s="16">
        <f>EDATE($B$8,A65)</f>
        <v/>
      </c>
      <c r="C65" s="17">
        <f>$B$12</f>
        <v/>
      </c>
      <c r="D65" s="17">
        <f>C65-E65</f>
        <v/>
      </c>
      <c r="E65" s="17">
        <f>F64*$D$11</f>
        <v/>
      </c>
      <c r="F65" s="17">
        <f>F64-D65</f>
        <v/>
      </c>
      <c r="G65" s="17">
        <f>$B$6-F65</f>
        <v/>
      </c>
    </row>
    <row r="66">
      <c r="A66" s="18" t="n">
        <v>50</v>
      </c>
      <c r="B66" s="19">
        <f>EDATE($B$8,A66)</f>
        <v/>
      </c>
      <c r="C66" s="20">
        <f>$B$12</f>
        <v/>
      </c>
      <c r="D66" s="20">
        <f>C66-E66</f>
        <v/>
      </c>
      <c r="E66" s="20">
        <f>F65*$D$11</f>
        <v/>
      </c>
      <c r="F66" s="20">
        <f>F65-D66</f>
        <v/>
      </c>
      <c r="G66" s="20">
        <f>$B$6-F66</f>
        <v/>
      </c>
    </row>
    <row r="67">
      <c r="A67" s="15" t="n">
        <v>51</v>
      </c>
      <c r="B67" s="16">
        <f>EDATE($B$8,A67)</f>
        <v/>
      </c>
      <c r="C67" s="17">
        <f>$B$12</f>
        <v/>
      </c>
      <c r="D67" s="17">
        <f>C67-E67</f>
        <v/>
      </c>
      <c r="E67" s="17">
        <f>F66*$D$11</f>
        <v/>
      </c>
      <c r="F67" s="17">
        <f>F66-D67</f>
        <v/>
      </c>
      <c r="G67" s="17">
        <f>$B$6-F67</f>
        <v/>
      </c>
    </row>
    <row r="68">
      <c r="A68" s="18" t="n">
        <v>52</v>
      </c>
      <c r="B68" s="19">
        <f>EDATE($B$8,A68)</f>
        <v/>
      </c>
      <c r="C68" s="20">
        <f>$B$12</f>
        <v/>
      </c>
      <c r="D68" s="20">
        <f>C68-E68</f>
        <v/>
      </c>
      <c r="E68" s="20">
        <f>F67*$D$11</f>
        <v/>
      </c>
      <c r="F68" s="20">
        <f>F67-D68</f>
        <v/>
      </c>
      <c r="G68" s="20">
        <f>$B$6-F68</f>
        <v/>
      </c>
    </row>
    <row r="69">
      <c r="A69" s="15" t="n">
        <v>53</v>
      </c>
      <c r="B69" s="16">
        <f>EDATE($B$8,A69)</f>
        <v/>
      </c>
      <c r="C69" s="17">
        <f>$B$12</f>
        <v/>
      </c>
      <c r="D69" s="17">
        <f>C69-E69</f>
        <v/>
      </c>
      <c r="E69" s="17">
        <f>F68*$D$11</f>
        <v/>
      </c>
      <c r="F69" s="17">
        <f>F68-D69</f>
        <v/>
      </c>
      <c r="G69" s="17">
        <f>$B$6-F69</f>
        <v/>
      </c>
    </row>
    <row r="70">
      <c r="A70" s="18" t="n">
        <v>54</v>
      </c>
      <c r="B70" s="19">
        <f>EDATE($B$8,A70)</f>
        <v/>
      </c>
      <c r="C70" s="20">
        <f>$B$12</f>
        <v/>
      </c>
      <c r="D70" s="20">
        <f>C70-E70</f>
        <v/>
      </c>
      <c r="E70" s="20">
        <f>F69*$D$11</f>
        <v/>
      </c>
      <c r="F70" s="20">
        <f>F69-D70</f>
        <v/>
      </c>
      <c r="G70" s="20">
        <f>$B$6-F70</f>
        <v/>
      </c>
    </row>
    <row r="71">
      <c r="A71" s="15" t="n">
        <v>55</v>
      </c>
      <c r="B71" s="16">
        <f>EDATE($B$8,A71)</f>
        <v/>
      </c>
      <c r="C71" s="17">
        <f>$B$12</f>
        <v/>
      </c>
      <c r="D71" s="17">
        <f>C71-E71</f>
        <v/>
      </c>
      <c r="E71" s="17">
        <f>F70*$D$11</f>
        <v/>
      </c>
      <c r="F71" s="17">
        <f>F70-D71</f>
        <v/>
      </c>
      <c r="G71" s="17">
        <f>$B$6-F71</f>
        <v/>
      </c>
    </row>
    <row r="72">
      <c r="A72" s="18" t="n">
        <v>56</v>
      </c>
      <c r="B72" s="19">
        <f>EDATE($B$8,A72)</f>
        <v/>
      </c>
      <c r="C72" s="20">
        <f>$B$12</f>
        <v/>
      </c>
      <c r="D72" s="20">
        <f>C72-E72</f>
        <v/>
      </c>
      <c r="E72" s="20">
        <f>F71*$D$11</f>
        <v/>
      </c>
      <c r="F72" s="20">
        <f>F71-D72</f>
        <v/>
      </c>
      <c r="G72" s="20">
        <f>$B$6-F72</f>
        <v/>
      </c>
    </row>
    <row r="73">
      <c r="A73" s="15" t="n">
        <v>57</v>
      </c>
      <c r="B73" s="16">
        <f>EDATE($B$8,A73)</f>
        <v/>
      </c>
      <c r="C73" s="17">
        <f>$B$12</f>
        <v/>
      </c>
      <c r="D73" s="17">
        <f>C73-E73</f>
        <v/>
      </c>
      <c r="E73" s="17">
        <f>F72*$D$11</f>
        <v/>
      </c>
      <c r="F73" s="17">
        <f>F72-D73</f>
        <v/>
      </c>
      <c r="G73" s="17">
        <f>$B$6-F73</f>
        <v/>
      </c>
    </row>
    <row r="74">
      <c r="A74" s="18" t="n">
        <v>58</v>
      </c>
      <c r="B74" s="19">
        <f>EDATE($B$8,A74)</f>
        <v/>
      </c>
      <c r="C74" s="20">
        <f>$B$12</f>
        <v/>
      </c>
      <c r="D74" s="20">
        <f>C74-E74</f>
        <v/>
      </c>
      <c r="E74" s="20">
        <f>F73*$D$11</f>
        <v/>
      </c>
      <c r="F74" s="20">
        <f>F73-D74</f>
        <v/>
      </c>
      <c r="G74" s="20">
        <f>$B$6-F74</f>
        <v/>
      </c>
    </row>
    <row r="75">
      <c r="A75" s="15" t="n">
        <v>59</v>
      </c>
      <c r="B75" s="16">
        <f>EDATE($B$8,A75)</f>
        <v/>
      </c>
      <c r="C75" s="17">
        <f>$B$12</f>
        <v/>
      </c>
      <c r="D75" s="17">
        <f>C75-E75</f>
        <v/>
      </c>
      <c r="E75" s="17">
        <f>F74*$D$11</f>
        <v/>
      </c>
      <c r="F75" s="17">
        <f>F74-D75</f>
        <v/>
      </c>
      <c r="G75" s="17">
        <f>$B$6-F75</f>
        <v/>
      </c>
    </row>
    <row r="76">
      <c r="A76" s="18" t="n">
        <v>60</v>
      </c>
      <c r="B76" s="19">
        <f>EDATE($B$8,A76)</f>
        <v/>
      </c>
      <c r="C76" s="20">
        <f>$B$12</f>
        <v/>
      </c>
      <c r="D76" s="20">
        <f>C76-E76</f>
        <v/>
      </c>
      <c r="E76" s="20">
        <f>F75*$D$11</f>
        <v/>
      </c>
      <c r="F76" s="20">
        <f>F75-D76</f>
        <v/>
      </c>
      <c r="G76" s="20">
        <f>$B$6-F76</f>
        <v/>
      </c>
    </row>
    <row r="77">
      <c r="A77" s="15" t="n">
        <v>61</v>
      </c>
      <c r="B77" s="16">
        <f>EDATE($B$8,A77)</f>
        <v/>
      </c>
      <c r="C77" s="17">
        <f>$B$12</f>
        <v/>
      </c>
      <c r="D77" s="17">
        <f>C77-E77</f>
        <v/>
      </c>
      <c r="E77" s="17">
        <f>F76*$D$11</f>
        <v/>
      </c>
      <c r="F77" s="17">
        <f>F76-D77</f>
        <v/>
      </c>
      <c r="G77" s="17">
        <f>$B$6-F77</f>
        <v/>
      </c>
    </row>
    <row r="78">
      <c r="A78" s="18" t="n">
        <v>62</v>
      </c>
      <c r="B78" s="19">
        <f>EDATE($B$8,A78)</f>
        <v/>
      </c>
      <c r="C78" s="20">
        <f>$B$12</f>
        <v/>
      </c>
      <c r="D78" s="20">
        <f>C78-E78</f>
        <v/>
      </c>
      <c r="E78" s="20">
        <f>F77*$D$11</f>
        <v/>
      </c>
      <c r="F78" s="20">
        <f>F77-D78</f>
        <v/>
      </c>
      <c r="G78" s="20">
        <f>$B$6-F78</f>
        <v/>
      </c>
    </row>
    <row r="79">
      <c r="A79" s="15" t="n">
        <v>63</v>
      </c>
      <c r="B79" s="16">
        <f>EDATE($B$8,A79)</f>
        <v/>
      </c>
      <c r="C79" s="17">
        <f>$B$12</f>
        <v/>
      </c>
      <c r="D79" s="17">
        <f>C79-E79</f>
        <v/>
      </c>
      <c r="E79" s="17">
        <f>F78*$D$11</f>
        <v/>
      </c>
      <c r="F79" s="17">
        <f>F78-D79</f>
        <v/>
      </c>
      <c r="G79" s="17">
        <f>$B$6-F79</f>
        <v/>
      </c>
    </row>
    <row r="80">
      <c r="A80" s="18" t="n">
        <v>64</v>
      </c>
      <c r="B80" s="19">
        <f>EDATE($B$8,A80)</f>
        <v/>
      </c>
      <c r="C80" s="20">
        <f>$B$12</f>
        <v/>
      </c>
      <c r="D80" s="20">
        <f>C80-E80</f>
        <v/>
      </c>
      <c r="E80" s="20">
        <f>F79*$D$11</f>
        <v/>
      </c>
      <c r="F80" s="20">
        <f>F79-D80</f>
        <v/>
      </c>
      <c r="G80" s="20">
        <f>$B$6-F80</f>
        <v/>
      </c>
    </row>
    <row r="81">
      <c r="A81" s="15" t="n">
        <v>65</v>
      </c>
      <c r="B81" s="16">
        <f>EDATE($B$8,A81)</f>
        <v/>
      </c>
      <c r="C81" s="17">
        <f>$B$12</f>
        <v/>
      </c>
      <c r="D81" s="17">
        <f>C81-E81</f>
        <v/>
      </c>
      <c r="E81" s="17">
        <f>F80*$D$11</f>
        <v/>
      </c>
      <c r="F81" s="17">
        <f>F80-D81</f>
        <v/>
      </c>
      <c r="G81" s="17">
        <f>$B$6-F81</f>
        <v/>
      </c>
    </row>
    <row r="82">
      <c r="A82" s="18" t="n">
        <v>66</v>
      </c>
      <c r="B82" s="19">
        <f>EDATE($B$8,A82)</f>
        <v/>
      </c>
      <c r="C82" s="20">
        <f>$B$12</f>
        <v/>
      </c>
      <c r="D82" s="20">
        <f>C82-E82</f>
        <v/>
      </c>
      <c r="E82" s="20">
        <f>F81*$D$11</f>
        <v/>
      </c>
      <c r="F82" s="20">
        <f>F81-D82</f>
        <v/>
      </c>
      <c r="G82" s="20">
        <f>$B$6-F82</f>
        <v/>
      </c>
    </row>
    <row r="83">
      <c r="A83" s="15" t="n">
        <v>67</v>
      </c>
      <c r="B83" s="16">
        <f>EDATE($B$8,A83)</f>
        <v/>
      </c>
      <c r="C83" s="17">
        <f>$B$12</f>
        <v/>
      </c>
      <c r="D83" s="17">
        <f>C83-E83</f>
        <v/>
      </c>
      <c r="E83" s="17">
        <f>F82*$D$11</f>
        <v/>
      </c>
      <c r="F83" s="17">
        <f>F82-D83</f>
        <v/>
      </c>
      <c r="G83" s="17">
        <f>$B$6-F83</f>
        <v/>
      </c>
    </row>
    <row r="84">
      <c r="A84" s="18" t="n">
        <v>68</v>
      </c>
      <c r="B84" s="19">
        <f>EDATE($B$8,A84)</f>
        <v/>
      </c>
      <c r="C84" s="20">
        <f>$B$12</f>
        <v/>
      </c>
      <c r="D84" s="20">
        <f>C84-E84</f>
        <v/>
      </c>
      <c r="E84" s="20">
        <f>F83*$D$11</f>
        <v/>
      </c>
      <c r="F84" s="20">
        <f>F83-D84</f>
        <v/>
      </c>
      <c r="G84" s="20">
        <f>$B$6-F84</f>
        <v/>
      </c>
    </row>
    <row r="85">
      <c r="A85" s="15" t="n">
        <v>69</v>
      </c>
      <c r="B85" s="16">
        <f>EDATE($B$8,A85)</f>
        <v/>
      </c>
      <c r="C85" s="17">
        <f>$B$12</f>
        <v/>
      </c>
      <c r="D85" s="17">
        <f>C85-E85</f>
        <v/>
      </c>
      <c r="E85" s="17">
        <f>F84*$D$11</f>
        <v/>
      </c>
      <c r="F85" s="17">
        <f>F84-D85</f>
        <v/>
      </c>
      <c r="G85" s="17">
        <f>$B$6-F85</f>
        <v/>
      </c>
    </row>
    <row r="86">
      <c r="A86" s="18" t="n">
        <v>70</v>
      </c>
      <c r="B86" s="19">
        <f>EDATE($B$8,A86)</f>
        <v/>
      </c>
      <c r="C86" s="20">
        <f>$B$12</f>
        <v/>
      </c>
      <c r="D86" s="20">
        <f>C86-E86</f>
        <v/>
      </c>
      <c r="E86" s="20">
        <f>F85*$D$11</f>
        <v/>
      </c>
      <c r="F86" s="20">
        <f>F85-D86</f>
        <v/>
      </c>
      <c r="G86" s="20">
        <f>$B$6-F86</f>
        <v/>
      </c>
    </row>
    <row r="87">
      <c r="A87" s="15" t="n">
        <v>71</v>
      </c>
      <c r="B87" s="16">
        <f>EDATE($B$8,A87)</f>
        <v/>
      </c>
      <c r="C87" s="17">
        <f>$B$12</f>
        <v/>
      </c>
      <c r="D87" s="17">
        <f>C87-E87</f>
        <v/>
      </c>
      <c r="E87" s="17">
        <f>F86*$D$11</f>
        <v/>
      </c>
      <c r="F87" s="17">
        <f>F86-D87</f>
        <v/>
      </c>
      <c r="G87" s="17">
        <f>$B$6-F87</f>
        <v/>
      </c>
    </row>
    <row r="88">
      <c r="A88" s="18" t="n">
        <v>72</v>
      </c>
      <c r="B88" s="19">
        <f>EDATE($B$8,A88)</f>
        <v/>
      </c>
      <c r="C88" s="20">
        <f>$B$12</f>
        <v/>
      </c>
      <c r="D88" s="20">
        <f>C88-E88</f>
        <v/>
      </c>
      <c r="E88" s="20">
        <f>F87*$D$11</f>
        <v/>
      </c>
      <c r="F88" s="20">
        <f>F87-D88</f>
        <v/>
      </c>
      <c r="G88" s="20">
        <f>$B$6-F88</f>
        <v/>
      </c>
    </row>
    <row r="89">
      <c r="A89" s="15" t="n">
        <v>73</v>
      </c>
      <c r="B89" s="16">
        <f>EDATE($B$8,A89)</f>
        <v/>
      </c>
      <c r="C89" s="17">
        <f>$B$12</f>
        <v/>
      </c>
      <c r="D89" s="17">
        <f>C89-E89</f>
        <v/>
      </c>
      <c r="E89" s="17">
        <f>F88*$D$11</f>
        <v/>
      </c>
      <c r="F89" s="17">
        <f>F88-D89</f>
        <v/>
      </c>
      <c r="G89" s="17">
        <f>$B$6-F89</f>
        <v/>
      </c>
    </row>
    <row r="90">
      <c r="A90" s="18" t="n">
        <v>74</v>
      </c>
      <c r="B90" s="19">
        <f>EDATE($B$8,A90)</f>
        <v/>
      </c>
      <c r="C90" s="20">
        <f>$B$12</f>
        <v/>
      </c>
      <c r="D90" s="20">
        <f>C90-E90</f>
        <v/>
      </c>
      <c r="E90" s="20">
        <f>F89*$D$11</f>
        <v/>
      </c>
      <c r="F90" s="20">
        <f>F89-D90</f>
        <v/>
      </c>
      <c r="G90" s="20">
        <f>$B$6-F90</f>
        <v/>
      </c>
    </row>
    <row r="91">
      <c r="A91" s="15" t="n">
        <v>75</v>
      </c>
      <c r="B91" s="16">
        <f>EDATE($B$8,A91)</f>
        <v/>
      </c>
      <c r="C91" s="17">
        <f>$B$12</f>
        <v/>
      </c>
      <c r="D91" s="17">
        <f>C91-E91</f>
        <v/>
      </c>
      <c r="E91" s="17">
        <f>F90*$D$11</f>
        <v/>
      </c>
      <c r="F91" s="17">
        <f>F90-D91</f>
        <v/>
      </c>
      <c r="G91" s="17">
        <f>$B$6-F91</f>
        <v/>
      </c>
    </row>
    <row r="92">
      <c r="A92" s="18" t="n">
        <v>76</v>
      </c>
      <c r="B92" s="19">
        <f>EDATE($B$8,A92)</f>
        <v/>
      </c>
      <c r="C92" s="20">
        <f>$B$12</f>
        <v/>
      </c>
      <c r="D92" s="20">
        <f>C92-E92</f>
        <v/>
      </c>
      <c r="E92" s="20">
        <f>F91*$D$11</f>
        <v/>
      </c>
      <c r="F92" s="20">
        <f>F91-D92</f>
        <v/>
      </c>
      <c r="G92" s="20">
        <f>$B$6-F92</f>
        <v/>
      </c>
    </row>
    <row r="93">
      <c r="A93" s="15" t="n">
        <v>77</v>
      </c>
      <c r="B93" s="16">
        <f>EDATE($B$8,A93)</f>
        <v/>
      </c>
      <c r="C93" s="17">
        <f>$B$12</f>
        <v/>
      </c>
      <c r="D93" s="17">
        <f>C93-E93</f>
        <v/>
      </c>
      <c r="E93" s="17">
        <f>F92*$D$11</f>
        <v/>
      </c>
      <c r="F93" s="17">
        <f>F92-D93</f>
        <v/>
      </c>
      <c r="G93" s="17">
        <f>$B$6-F93</f>
        <v/>
      </c>
    </row>
    <row r="94">
      <c r="A94" s="18" t="n">
        <v>78</v>
      </c>
      <c r="B94" s="19">
        <f>EDATE($B$8,A94)</f>
        <v/>
      </c>
      <c r="C94" s="20">
        <f>$B$12</f>
        <v/>
      </c>
      <c r="D94" s="20">
        <f>C94-E94</f>
        <v/>
      </c>
      <c r="E94" s="20">
        <f>F93*$D$11</f>
        <v/>
      </c>
      <c r="F94" s="20">
        <f>F93-D94</f>
        <v/>
      </c>
      <c r="G94" s="20">
        <f>$B$6-F94</f>
        <v/>
      </c>
    </row>
    <row r="95">
      <c r="A95" s="15" t="n">
        <v>79</v>
      </c>
      <c r="B95" s="16">
        <f>EDATE($B$8,A95)</f>
        <v/>
      </c>
      <c r="C95" s="17">
        <f>$B$12</f>
        <v/>
      </c>
      <c r="D95" s="17">
        <f>C95-E95</f>
        <v/>
      </c>
      <c r="E95" s="17">
        <f>F94*$D$11</f>
        <v/>
      </c>
      <c r="F95" s="17">
        <f>F94-D95</f>
        <v/>
      </c>
      <c r="G95" s="17">
        <f>$B$6-F95</f>
        <v/>
      </c>
    </row>
    <row r="96">
      <c r="A96" s="18" t="n">
        <v>80</v>
      </c>
      <c r="B96" s="19">
        <f>EDATE($B$8,A96)</f>
        <v/>
      </c>
      <c r="C96" s="20">
        <f>$B$12</f>
        <v/>
      </c>
      <c r="D96" s="20">
        <f>C96-E96</f>
        <v/>
      </c>
      <c r="E96" s="20">
        <f>F95*$D$11</f>
        <v/>
      </c>
      <c r="F96" s="20">
        <f>F95-D96</f>
        <v/>
      </c>
      <c r="G96" s="20">
        <f>$B$6-F96</f>
        <v/>
      </c>
    </row>
    <row r="97">
      <c r="A97" s="15" t="n">
        <v>81</v>
      </c>
      <c r="B97" s="16">
        <f>EDATE($B$8,A97)</f>
        <v/>
      </c>
      <c r="C97" s="17">
        <f>$B$12</f>
        <v/>
      </c>
      <c r="D97" s="17">
        <f>C97-E97</f>
        <v/>
      </c>
      <c r="E97" s="17">
        <f>F96*$D$11</f>
        <v/>
      </c>
      <c r="F97" s="17">
        <f>F96-D97</f>
        <v/>
      </c>
      <c r="G97" s="17">
        <f>$B$6-F97</f>
        <v/>
      </c>
    </row>
    <row r="98">
      <c r="A98" s="18" t="n">
        <v>82</v>
      </c>
      <c r="B98" s="19">
        <f>EDATE($B$8,A98)</f>
        <v/>
      </c>
      <c r="C98" s="20">
        <f>$B$12</f>
        <v/>
      </c>
      <c r="D98" s="20">
        <f>C98-E98</f>
        <v/>
      </c>
      <c r="E98" s="20">
        <f>F97*$D$11</f>
        <v/>
      </c>
      <c r="F98" s="20">
        <f>F97-D98</f>
        <v/>
      </c>
      <c r="G98" s="20">
        <f>$B$6-F98</f>
        <v/>
      </c>
    </row>
    <row r="99">
      <c r="A99" s="15" t="n">
        <v>83</v>
      </c>
      <c r="B99" s="16">
        <f>EDATE($B$8,A99)</f>
        <v/>
      </c>
      <c r="C99" s="17">
        <f>$B$12</f>
        <v/>
      </c>
      <c r="D99" s="17">
        <f>C99-E99</f>
        <v/>
      </c>
      <c r="E99" s="17">
        <f>F98*$D$11</f>
        <v/>
      </c>
      <c r="F99" s="17">
        <f>F98-D99</f>
        <v/>
      </c>
      <c r="G99" s="17">
        <f>$B$6-F99</f>
        <v/>
      </c>
    </row>
    <row r="100">
      <c r="A100" s="18" t="n">
        <v>84</v>
      </c>
      <c r="B100" s="19">
        <f>EDATE($B$8,A100)</f>
        <v/>
      </c>
      <c r="C100" s="20">
        <f>$B$12</f>
        <v/>
      </c>
      <c r="D100" s="20">
        <f>C100-E100</f>
        <v/>
      </c>
      <c r="E100" s="20">
        <f>F99*$D$11</f>
        <v/>
      </c>
      <c r="F100" s="20">
        <f>F99-D100</f>
        <v/>
      </c>
      <c r="G100" s="20">
        <f>$B$6-F100</f>
        <v/>
      </c>
    </row>
    <row r="101">
      <c r="A101" s="15" t="n">
        <v>85</v>
      </c>
      <c r="B101" s="16">
        <f>EDATE($B$8,A101)</f>
        <v/>
      </c>
      <c r="C101" s="17">
        <f>$B$12</f>
        <v/>
      </c>
      <c r="D101" s="17">
        <f>C101-E101</f>
        <v/>
      </c>
      <c r="E101" s="17">
        <f>F100*$D$11</f>
        <v/>
      </c>
      <c r="F101" s="17">
        <f>F100-D101</f>
        <v/>
      </c>
      <c r="G101" s="17">
        <f>$B$6-F101</f>
        <v/>
      </c>
    </row>
    <row r="102">
      <c r="A102" s="18" t="n">
        <v>86</v>
      </c>
      <c r="B102" s="19">
        <f>EDATE($B$8,A102)</f>
        <v/>
      </c>
      <c r="C102" s="20">
        <f>$B$12</f>
        <v/>
      </c>
      <c r="D102" s="20">
        <f>C102-E102</f>
        <v/>
      </c>
      <c r="E102" s="20">
        <f>F101*$D$11</f>
        <v/>
      </c>
      <c r="F102" s="20">
        <f>F101-D102</f>
        <v/>
      </c>
      <c r="G102" s="20">
        <f>$B$6-F102</f>
        <v/>
      </c>
    </row>
    <row r="103">
      <c r="A103" s="15" t="n">
        <v>87</v>
      </c>
      <c r="B103" s="16">
        <f>EDATE($B$8,A103)</f>
        <v/>
      </c>
      <c r="C103" s="17">
        <f>$B$12</f>
        <v/>
      </c>
      <c r="D103" s="17">
        <f>C103-E103</f>
        <v/>
      </c>
      <c r="E103" s="17">
        <f>F102*$D$11</f>
        <v/>
      </c>
      <c r="F103" s="17">
        <f>F102-D103</f>
        <v/>
      </c>
      <c r="G103" s="17">
        <f>$B$6-F103</f>
        <v/>
      </c>
    </row>
    <row r="104">
      <c r="A104" s="18" t="n">
        <v>88</v>
      </c>
      <c r="B104" s="19">
        <f>EDATE($B$8,A104)</f>
        <v/>
      </c>
      <c r="C104" s="20">
        <f>$B$12</f>
        <v/>
      </c>
      <c r="D104" s="20">
        <f>C104-E104</f>
        <v/>
      </c>
      <c r="E104" s="20">
        <f>F103*$D$11</f>
        <v/>
      </c>
      <c r="F104" s="20">
        <f>F103-D104</f>
        <v/>
      </c>
      <c r="G104" s="20">
        <f>$B$6-F104</f>
        <v/>
      </c>
    </row>
    <row r="105">
      <c r="A105" s="15" t="n">
        <v>89</v>
      </c>
      <c r="B105" s="16">
        <f>EDATE($B$8,A105)</f>
        <v/>
      </c>
      <c r="C105" s="17">
        <f>$B$12</f>
        <v/>
      </c>
      <c r="D105" s="17">
        <f>C105-E105</f>
        <v/>
      </c>
      <c r="E105" s="17">
        <f>F104*$D$11</f>
        <v/>
      </c>
      <c r="F105" s="17">
        <f>F104-D105</f>
        <v/>
      </c>
      <c r="G105" s="17">
        <f>$B$6-F105</f>
        <v/>
      </c>
    </row>
    <row r="106">
      <c r="A106" s="18" t="n">
        <v>90</v>
      </c>
      <c r="B106" s="19">
        <f>EDATE($B$8,A106)</f>
        <v/>
      </c>
      <c r="C106" s="20">
        <f>$B$12</f>
        <v/>
      </c>
      <c r="D106" s="20">
        <f>C106-E106</f>
        <v/>
      </c>
      <c r="E106" s="20">
        <f>F105*$D$11</f>
        <v/>
      </c>
      <c r="F106" s="20">
        <f>F105-D106</f>
        <v/>
      </c>
      <c r="G106" s="20">
        <f>$B$6-F106</f>
        <v/>
      </c>
    </row>
    <row r="107">
      <c r="A107" s="15" t="n">
        <v>91</v>
      </c>
      <c r="B107" s="16">
        <f>EDATE($B$8,A107)</f>
        <v/>
      </c>
      <c r="C107" s="17">
        <f>$B$12</f>
        <v/>
      </c>
      <c r="D107" s="17">
        <f>C107-E107</f>
        <v/>
      </c>
      <c r="E107" s="17">
        <f>F106*$D$11</f>
        <v/>
      </c>
      <c r="F107" s="17">
        <f>F106-D107</f>
        <v/>
      </c>
      <c r="G107" s="17">
        <f>$B$6-F107</f>
        <v/>
      </c>
    </row>
    <row r="108">
      <c r="A108" s="18" t="n">
        <v>92</v>
      </c>
      <c r="B108" s="19">
        <f>EDATE($B$8,A108)</f>
        <v/>
      </c>
      <c r="C108" s="20">
        <f>$B$12</f>
        <v/>
      </c>
      <c r="D108" s="20">
        <f>C108-E108</f>
        <v/>
      </c>
      <c r="E108" s="20">
        <f>F107*$D$11</f>
        <v/>
      </c>
      <c r="F108" s="20">
        <f>F107-D108</f>
        <v/>
      </c>
      <c r="G108" s="20">
        <f>$B$6-F108</f>
        <v/>
      </c>
    </row>
    <row r="109">
      <c r="A109" s="15" t="n">
        <v>93</v>
      </c>
      <c r="B109" s="16">
        <f>EDATE($B$8,A109)</f>
        <v/>
      </c>
      <c r="C109" s="17">
        <f>$B$12</f>
        <v/>
      </c>
      <c r="D109" s="17">
        <f>C109-E109</f>
        <v/>
      </c>
      <c r="E109" s="17">
        <f>F108*$D$11</f>
        <v/>
      </c>
      <c r="F109" s="17">
        <f>F108-D109</f>
        <v/>
      </c>
      <c r="G109" s="17">
        <f>$B$6-F109</f>
        <v/>
      </c>
    </row>
    <row r="110">
      <c r="A110" s="18" t="n">
        <v>94</v>
      </c>
      <c r="B110" s="19">
        <f>EDATE($B$8,A110)</f>
        <v/>
      </c>
      <c r="C110" s="20">
        <f>$B$12</f>
        <v/>
      </c>
      <c r="D110" s="20">
        <f>C110-E110</f>
        <v/>
      </c>
      <c r="E110" s="20">
        <f>F109*$D$11</f>
        <v/>
      </c>
      <c r="F110" s="20">
        <f>F109-D110</f>
        <v/>
      </c>
      <c r="G110" s="20">
        <f>$B$6-F110</f>
        <v/>
      </c>
    </row>
    <row r="111">
      <c r="A111" s="15" t="n">
        <v>95</v>
      </c>
      <c r="B111" s="16">
        <f>EDATE($B$8,A111)</f>
        <v/>
      </c>
      <c r="C111" s="17">
        <f>$B$12</f>
        <v/>
      </c>
      <c r="D111" s="17">
        <f>C111-E111</f>
        <v/>
      </c>
      <c r="E111" s="17">
        <f>F110*$D$11</f>
        <v/>
      </c>
      <c r="F111" s="17">
        <f>F110-D111</f>
        <v/>
      </c>
      <c r="G111" s="17">
        <f>$B$6-F111</f>
        <v/>
      </c>
    </row>
    <row r="112">
      <c r="A112" s="18" t="n">
        <v>96</v>
      </c>
      <c r="B112" s="19">
        <f>EDATE($B$8,A112)</f>
        <v/>
      </c>
      <c r="C112" s="20">
        <f>$B$12</f>
        <v/>
      </c>
      <c r="D112" s="20">
        <f>C112-E112</f>
        <v/>
      </c>
      <c r="E112" s="20">
        <f>F111*$D$11</f>
        <v/>
      </c>
      <c r="F112" s="20">
        <f>F111-D112</f>
        <v/>
      </c>
      <c r="G112" s="20">
        <f>$B$6-F112</f>
        <v/>
      </c>
    </row>
    <row r="113">
      <c r="A113" s="15" t="n">
        <v>97</v>
      </c>
      <c r="B113" s="16">
        <f>EDATE($B$8,A113)</f>
        <v/>
      </c>
      <c r="C113" s="17">
        <f>$B$12</f>
        <v/>
      </c>
      <c r="D113" s="17">
        <f>C113-E113</f>
        <v/>
      </c>
      <c r="E113" s="17">
        <f>F112*$D$11</f>
        <v/>
      </c>
      <c r="F113" s="17">
        <f>F112-D113</f>
        <v/>
      </c>
      <c r="G113" s="17">
        <f>$B$6-F113</f>
        <v/>
      </c>
    </row>
    <row r="114">
      <c r="A114" s="18" t="n">
        <v>98</v>
      </c>
      <c r="B114" s="19">
        <f>EDATE($B$8,A114)</f>
        <v/>
      </c>
      <c r="C114" s="20">
        <f>$B$12</f>
        <v/>
      </c>
      <c r="D114" s="20">
        <f>C114-E114</f>
        <v/>
      </c>
      <c r="E114" s="20">
        <f>F113*$D$11</f>
        <v/>
      </c>
      <c r="F114" s="20">
        <f>F113-D114</f>
        <v/>
      </c>
      <c r="G114" s="20">
        <f>$B$6-F114</f>
        <v/>
      </c>
    </row>
    <row r="115">
      <c r="A115" s="15" t="n">
        <v>99</v>
      </c>
      <c r="B115" s="16">
        <f>EDATE($B$8,A115)</f>
        <v/>
      </c>
      <c r="C115" s="17">
        <f>$B$12</f>
        <v/>
      </c>
      <c r="D115" s="17">
        <f>C115-E115</f>
        <v/>
      </c>
      <c r="E115" s="17">
        <f>F114*$D$11</f>
        <v/>
      </c>
      <c r="F115" s="17">
        <f>F114-D115</f>
        <v/>
      </c>
      <c r="G115" s="17">
        <f>$B$6-F115</f>
        <v/>
      </c>
    </row>
    <row r="116">
      <c r="A116" s="18" t="n">
        <v>100</v>
      </c>
      <c r="B116" s="19">
        <f>EDATE($B$8,A116)</f>
        <v/>
      </c>
      <c r="C116" s="20">
        <f>$B$12</f>
        <v/>
      </c>
      <c r="D116" s="20">
        <f>C116-E116</f>
        <v/>
      </c>
      <c r="E116" s="20">
        <f>F115*$D$11</f>
        <v/>
      </c>
      <c r="F116" s="20">
        <f>F115-D116</f>
        <v/>
      </c>
      <c r="G116" s="20">
        <f>$B$6-F116</f>
        <v/>
      </c>
    </row>
    <row r="117">
      <c r="A117" s="15" t="n">
        <v>101</v>
      </c>
      <c r="B117" s="16">
        <f>EDATE($B$8,A117)</f>
        <v/>
      </c>
      <c r="C117" s="17">
        <f>$B$12</f>
        <v/>
      </c>
      <c r="D117" s="17">
        <f>C117-E117</f>
        <v/>
      </c>
      <c r="E117" s="17">
        <f>F116*$D$11</f>
        <v/>
      </c>
      <c r="F117" s="17">
        <f>F116-D117</f>
        <v/>
      </c>
      <c r="G117" s="17">
        <f>$B$6-F117</f>
        <v/>
      </c>
    </row>
    <row r="118">
      <c r="A118" s="18" t="n">
        <v>102</v>
      </c>
      <c r="B118" s="19">
        <f>EDATE($B$8,A118)</f>
        <v/>
      </c>
      <c r="C118" s="20">
        <f>$B$12</f>
        <v/>
      </c>
      <c r="D118" s="20">
        <f>C118-E118</f>
        <v/>
      </c>
      <c r="E118" s="20">
        <f>F117*$D$11</f>
        <v/>
      </c>
      <c r="F118" s="20">
        <f>F117-D118</f>
        <v/>
      </c>
      <c r="G118" s="20">
        <f>$B$6-F118</f>
        <v/>
      </c>
    </row>
    <row r="119">
      <c r="A119" s="15" t="n">
        <v>103</v>
      </c>
      <c r="B119" s="16">
        <f>EDATE($B$8,A119)</f>
        <v/>
      </c>
      <c r="C119" s="17">
        <f>$B$12</f>
        <v/>
      </c>
      <c r="D119" s="17">
        <f>C119-E119</f>
        <v/>
      </c>
      <c r="E119" s="17">
        <f>F118*$D$11</f>
        <v/>
      </c>
      <c r="F119" s="17">
        <f>F118-D119</f>
        <v/>
      </c>
      <c r="G119" s="17">
        <f>$B$6-F119</f>
        <v/>
      </c>
    </row>
    <row r="120">
      <c r="A120" s="18" t="n">
        <v>104</v>
      </c>
      <c r="B120" s="19">
        <f>EDATE($B$8,A120)</f>
        <v/>
      </c>
      <c r="C120" s="20">
        <f>$B$12</f>
        <v/>
      </c>
      <c r="D120" s="20">
        <f>C120-E120</f>
        <v/>
      </c>
      <c r="E120" s="20">
        <f>F119*$D$11</f>
        <v/>
      </c>
      <c r="F120" s="20">
        <f>F119-D120</f>
        <v/>
      </c>
      <c r="G120" s="20">
        <f>$B$6-F120</f>
        <v/>
      </c>
    </row>
    <row r="121">
      <c r="A121" s="15" t="n">
        <v>105</v>
      </c>
      <c r="B121" s="16">
        <f>EDATE($B$8,A121)</f>
        <v/>
      </c>
      <c r="C121" s="17">
        <f>$B$12</f>
        <v/>
      </c>
      <c r="D121" s="17">
        <f>C121-E121</f>
        <v/>
      </c>
      <c r="E121" s="17">
        <f>F120*$D$11</f>
        <v/>
      </c>
      <c r="F121" s="17">
        <f>F120-D121</f>
        <v/>
      </c>
      <c r="G121" s="17">
        <f>$B$6-F121</f>
        <v/>
      </c>
    </row>
    <row r="122">
      <c r="A122" s="18" t="n">
        <v>106</v>
      </c>
      <c r="B122" s="19">
        <f>EDATE($B$8,A122)</f>
        <v/>
      </c>
      <c r="C122" s="20">
        <f>$B$12</f>
        <v/>
      </c>
      <c r="D122" s="20">
        <f>C122-E122</f>
        <v/>
      </c>
      <c r="E122" s="20">
        <f>F121*$D$11</f>
        <v/>
      </c>
      <c r="F122" s="20">
        <f>F121-D122</f>
        <v/>
      </c>
      <c r="G122" s="20">
        <f>$B$6-F122</f>
        <v/>
      </c>
    </row>
    <row r="123">
      <c r="A123" s="15" t="n">
        <v>107</v>
      </c>
      <c r="B123" s="16">
        <f>EDATE($B$8,A123)</f>
        <v/>
      </c>
      <c r="C123" s="17">
        <f>$B$12</f>
        <v/>
      </c>
      <c r="D123" s="17">
        <f>C123-E123</f>
        <v/>
      </c>
      <c r="E123" s="17">
        <f>F122*$D$11</f>
        <v/>
      </c>
      <c r="F123" s="17">
        <f>F122-D123</f>
        <v/>
      </c>
      <c r="G123" s="17">
        <f>$B$6-F123</f>
        <v/>
      </c>
    </row>
    <row r="124">
      <c r="A124" s="18" t="n">
        <v>108</v>
      </c>
      <c r="B124" s="19">
        <f>EDATE($B$8,A124)</f>
        <v/>
      </c>
      <c r="C124" s="20">
        <f>$B$12</f>
        <v/>
      </c>
      <c r="D124" s="20">
        <f>C124-E124</f>
        <v/>
      </c>
      <c r="E124" s="20">
        <f>F123*$D$11</f>
        <v/>
      </c>
      <c r="F124" s="20">
        <f>F123-D124</f>
        <v/>
      </c>
      <c r="G124" s="20">
        <f>$B$6-F124</f>
        <v/>
      </c>
    </row>
    <row r="125">
      <c r="A125" s="15" t="n">
        <v>109</v>
      </c>
      <c r="B125" s="16">
        <f>EDATE($B$8,A125)</f>
        <v/>
      </c>
      <c r="C125" s="17">
        <f>$B$12</f>
        <v/>
      </c>
      <c r="D125" s="17">
        <f>C125-E125</f>
        <v/>
      </c>
      <c r="E125" s="17">
        <f>F124*$D$11</f>
        <v/>
      </c>
      <c r="F125" s="17">
        <f>F124-D125</f>
        <v/>
      </c>
      <c r="G125" s="17">
        <f>$B$6-F125</f>
        <v/>
      </c>
    </row>
    <row r="126">
      <c r="A126" s="18" t="n">
        <v>110</v>
      </c>
      <c r="B126" s="19">
        <f>EDATE($B$8,A126)</f>
        <v/>
      </c>
      <c r="C126" s="20">
        <f>$B$12</f>
        <v/>
      </c>
      <c r="D126" s="20">
        <f>C126-E126</f>
        <v/>
      </c>
      <c r="E126" s="20">
        <f>F125*$D$11</f>
        <v/>
      </c>
      <c r="F126" s="20">
        <f>F125-D126</f>
        <v/>
      </c>
      <c r="G126" s="20">
        <f>$B$6-F126</f>
        <v/>
      </c>
    </row>
    <row r="127">
      <c r="A127" s="15" t="n">
        <v>111</v>
      </c>
      <c r="B127" s="16">
        <f>EDATE($B$8,A127)</f>
        <v/>
      </c>
      <c r="C127" s="17">
        <f>$B$12</f>
        <v/>
      </c>
      <c r="D127" s="17">
        <f>C127-E127</f>
        <v/>
      </c>
      <c r="E127" s="17">
        <f>F126*$D$11</f>
        <v/>
      </c>
      <c r="F127" s="17">
        <f>F126-D127</f>
        <v/>
      </c>
      <c r="G127" s="17">
        <f>$B$6-F127</f>
        <v/>
      </c>
    </row>
    <row r="128">
      <c r="A128" s="18" t="n">
        <v>112</v>
      </c>
      <c r="B128" s="19">
        <f>EDATE($B$8,A128)</f>
        <v/>
      </c>
      <c r="C128" s="20">
        <f>$B$12</f>
        <v/>
      </c>
      <c r="D128" s="20">
        <f>C128-E128</f>
        <v/>
      </c>
      <c r="E128" s="20">
        <f>F127*$D$11</f>
        <v/>
      </c>
      <c r="F128" s="20">
        <f>F127-D128</f>
        <v/>
      </c>
      <c r="G128" s="20">
        <f>$B$6-F128</f>
        <v/>
      </c>
    </row>
    <row r="129">
      <c r="A129" s="15" t="n">
        <v>113</v>
      </c>
      <c r="B129" s="16">
        <f>EDATE($B$8,A129)</f>
        <v/>
      </c>
      <c r="C129" s="17">
        <f>$B$12</f>
        <v/>
      </c>
      <c r="D129" s="17">
        <f>C129-E129</f>
        <v/>
      </c>
      <c r="E129" s="17">
        <f>F128*$D$11</f>
        <v/>
      </c>
      <c r="F129" s="17">
        <f>F128-D129</f>
        <v/>
      </c>
      <c r="G129" s="17">
        <f>$B$6-F129</f>
        <v/>
      </c>
    </row>
    <row r="130">
      <c r="A130" s="18" t="n">
        <v>114</v>
      </c>
      <c r="B130" s="19">
        <f>EDATE($B$8,A130)</f>
        <v/>
      </c>
      <c r="C130" s="20">
        <f>$B$12</f>
        <v/>
      </c>
      <c r="D130" s="20">
        <f>C130-E130</f>
        <v/>
      </c>
      <c r="E130" s="20">
        <f>F129*$D$11</f>
        <v/>
      </c>
      <c r="F130" s="20">
        <f>F129-D130</f>
        <v/>
      </c>
      <c r="G130" s="20">
        <f>$B$6-F130</f>
        <v/>
      </c>
    </row>
    <row r="131">
      <c r="A131" s="15" t="n">
        <v>115</v>
      </c>
      <c r="B131" s="16">
        <f>EDATE($B$8,A131)</f>
        <v/>
      </c>
      <c r="C131" s="17">
        <f>$B$12</f>
        <v/>
      </c>
      <c r="D131" s="17">
        <f>C131-E131</f>
        <v/>
      </c>
      <c r="E131" s="17">
        <f>F130*$D$11</f>
        <v/>
      </c>
      <c r="F131" s="17">
        <f>F130-D131</f>
        <v/>
      </c>
      <c r="G131" s="17">
        <f>$B$6-F131</f>
        <v/>
      </c>
    </row>
    <row r="132">
      <c r="A132" s="18" t="n">
        <v>116</v>
      </c>
      <c r="B132" s="19">
        <f>EDATE($B$8,A132)</f>
        <v/>
      </c>
      <c r="C132" s="20">
        <f>$B$12</f>
        <v/>
      </c>
      <c r="D132" s="20">
        <f>C132-E132</f>
        <v/>
      </c>
      <c r="E132" s="20">
        <f>F131*$D$11</f>
        <v/>
      </c>
      <c r="F132" s="20">
        <f>F131-D132</f>
        <v/>
      </c>
      <c r="G132" s="20">
        <f>$B$6-F132</f>
        <v/>
      </c>
    </row>
    <row r="133">
      <c r="A133" s="15" t="n">
        <v>117</v>
      </c>
      <c r="B133" s="16">
        <f>EDATE($B$8,A133)</f>
        <v/>
      </c>
      <c r="C133" s="17">
        <f>$B$12</f>
        <v/>
      </c>
      <c r="D133" s="17">
        <f>C133-E133</f>
        <v/>
      </c>
      <c r="E133" s="17">
        <f>F132*$D$11</f>
        <v/>
      </c>
      <c r="F133" s="17">
        <f>F132-D133</f>
        <v/>
      </c>
      <c r="G133" s="17">
        <f>$B$6-F133</f>
        <v/>
      </c>
    </row>
    <row r="134">
      <c r="A134" s="18" t="n">
        <v>118</v>
      </c>
      <c r="B134" s="19">
        <f>EDATE($B$8,A134)</f>
        <v/>
      </c>
      <c r="C134" s="20">
        <f>$B$12</f>
        <v/>
      </c>
      <c r="D134" s="20">
        <f>C134-E134</f>
        <v/>
      </c>
      <c r="E134" s="20">
        <f>F133*$D$11</f>
        <v/>
      </c>
      <c r="F134" s="20">
        <f>F133-D134</f>
        <v/>
      </c>
      <c r="G134" s="20">
        <f>$B$6-F134</f>
        <v/>
      </c>
    </row>
    <row r="135">
      <c r="A135" s="15" t="n">
        <v>119</v>
      </c>
      <c r="B135" s="16">
        <f>EDATE($B$8,A135)</f>
        <v/>
      </c>
      <c r="C135" s="17">
        <f>$B$12</f>
        <v/>
      </c>
      <c r="D135" s="17">
        <f>C135-E135</f>
        <v/>
      </c>
      <c r="E135" s="17">
        <f>F134*$D$11</f>
        <v/>
      </c>
      <c r="F135" s="17">
        <f>F134-D135</f>
        <v/>
      </c>
      <c r="G135" s="17">
        <f>$B$6-F135</f>
        <v/>
      </c>
    </row>
    <row r="136">
      <c r="A136" s="18" t="n">
        <v>120</v>
      </c>
      <c r="B136" s="19">
        <f>EDATE($B$8,A136)</f>
        <v/>
      </c>
      <c r="C136" s="20">
        <f>$B$12</f>
        <v/>
      </c>
      <c r="D136" s="20">
        <f>C136-E136</f>
        <v/>
      </c>
      <c r="E136" s="20">
        <f>F135*$D$11</f>
        <v/>
      </c>
      <c r="F136" s="20">
        <f>F135-D136</f>
        <v/>
      </c>
      <c r="G136" s="20">
        <f>$B$6-F136</f>
        <v/>
      </c>
    </row>
    <row r="137">
      <c r="A137" s="21" t="inlineStr">
        <is>
          <t>TOTALE</t>
        </is>
      </c>
      <c r="C137" s="22">
        <f>SUM(C17:C136)</f>
        <v/>
      </c>
      <c r="D137" s="22">
        <f>SUM(D17:D136)</f>
        <v/>
      </c>
      <c r="E137" s="22">
        <f>SUM(E17:E136)</f>
        <v/>
      </c>
      <c r="F137" s="23" t="inlineStr">
        <is>
          <t>€ 0.00</t>
        </is>
      </c>
      <c r="G137" s="24">
        <f>$B$6</f>
        <v/>
      </c>
    </row>
    <row r="139">
      <c r="A139" s="3" t="inlineStr">
        <is>
          <t>ANALISI GRAFICA</t>
        </is>
      </c>
    </row>
  </sheetData>
  <mergeCells count="8">
    <mergeCell ref="A1:G1"/>
    <mergeCell ref="A2:G2"/>
    <mergeCell ref="A4:D4"/>
    <mergeCell ref="A10:D10"/>
    <mergeCell ref="F4:G4"/>
    <mergeCell ref="A15:G15"/>
    <mergeCell ref="A137:B137"/>
    <mergeCell ref="A139:G139"/>
  </mergeCells>
  <conditionalFormatting sqref="F17:F136">
    <cfRule type="colorScale" priority="1">
      <colorScale>
        <cfvo type="min"/>
        <cfvo type="percentile" val="50"/>
        <cfvo type="max"/>
        <color rgb="0010B981"/>
        <color rgb="00F59E0B"/>
        <color rgb="00EF4444"/>
      </colorScale>
    </cfRule>
  </conditionalFormatting>
  <dataValidations count="2">
    <dataValidation sqref="D7" showErrorMessage="1" showInputMessage="1" allowBlank="0" type="list">
      <formula1>"Mensile,Trimestrale,Semestrale,Annuale"</formula1>
    </dataValidation>
    <dataValidation sqref="D8" showErrorMessage="1" showInputMessage="1" allowBlank="0" type="list">
      <formula1>"Francese,Italiano,Tedesco,Americano"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25" t="inlineStr">
        <is>
          <t>GUIDA ALL'USO DEL PIANO DI AMMORTAMENTO</t>
        </is>
      </c>
    </row>
    <row r="2" ht="10" customHeight="1">
      <c r="A2" t="inlineStr"/>
    </row>
    <row r="3">
      <c r="A3" s="26" t="inlineStr">
        <is>
          <t>Documento generato il: 18/02/2026 alle 17:08</t>
        </is>
      </c>
    </row>
    <row r="4" ht="10" customHeight="1">
      <c r="A4" t="inlineStr"/>
    </row>
    <row r="5" ht="20" customHeight="1">
      <c r="A5" s="27" t="inlineStr">
        <is>
          <t>COME UTILIZZARE QUESTO MODELLO:</t>
        </is>
      </c>
    </row>
    <row r="6" ht="10" customHeight="1">
      <c r="A6" t="inlineStr"/>
    </row>
    <row r="7">
      <c r="A7" s="28" t="inlineStr">
        <is>
          <t>1. MODIFICA DEI PARAMETRI</t>
        </is>
      </c>
    </row>
    <row r="8" ht="30" customHeight="1">
      <c r="A8" s="29" t="inlineStr">
        <is>
          <t xml:space="preserve">   • Importo Prestito (cella B6): Inserisci l'importo del finanziamento richiesto</t>
        </is>
      </c>
    </row>
    <row r="9" ht="30" customHeight="1">
      <c r="A9" s="29" t="inlineStr">
        <is>
          <t xml:space="preserve">   • Tasso Interesse Annuo (cella D6): Inserisci il tasso di interesse annuo (es: 4.5% = 0.045)</t>
        </is>
      </c>
    </row>
    <row r="10" ht="30" customHeight="1">
      <c r="A10" s="29" t="inlineStr">
        <is>
          <t xml:space="preserve">   • Durata in anni (cella B7): Specifica la durata del prestito</t>
        </is>
      </c>
    </row>
    <row r="11" ht="30" customHeight="1">
      <c r="A11" s="29" t="inlineStr">
        <is>
          <t xml:space="preserve">   • Frequenza Rate (cella D7): Seleziona dal menu a tendina (Mensile/Trimestrale/Semestrale/Annuale)</t>
        </is>
      </c>
    </row>
    <row r="12" ht="30" customHeight="1">
      <c r="A12" s="29" t="inlineStr">
        <is>
          <t xml:space="preserve">   • Data Inizio (cella B8): Indica la data di inizio del prestito</t>
        </is>
      </c>
    </row>
    <row r="13" ht="30" customHeight="1">
      <c r="A13" s="29" t="inlineStr">
        <is>
          <t xml:space="preserve">   • Tipo Ammortamento (cella D8): Scegli dal menu a tendina</t>
        </is>
      </c>
    </row>
    <row r="14" ht="10" customHeight="1">
      <c r="A14" t="inlineStr"/>
    </row>
    <row r="15">
      <c r="A15" s="28" t="inlineStr">
        <is>
          <t>2. CALCOLI AUTOMATICI</t>
        </is>
      </c>
    </row>
    <row r="16" ht="30" customHeight="1">
      <c r="A16" s="29" t="inlineStr">
        <is>
          <t xml:space="preserve">   • Tutti i calcoli si aggiornano automaticamente quando modifichi i parametri</t>
        </is>
      </c>
    </row>
    <row r="17" ht="30" customHeight="1">
      <c r="A17" s="29" t="inlineStr">
        <is>
          <t xml:space="preserve">   • La rata mensile viene calcolata con la funzione PMT di Excel</t>
        </is>
      </c>
    </row>
    <row r="18" ht="30" customHeight="1">
      <c r="A18" s="29" t="inlineStr">
        <is>
          <t xml:space="preserve">   • Il piano di ammortamento mostra tutte le rate con dettaglio quota capitale e interessi</t>
        </is>
      </c>
    </row>
    <row r="19" ht="10" customHeight="1">
      <c r="A19" t="inlineStr"/>
    </row>
    <row r="20">
      <c r="A20" s="28" t="inlineStr">
        <is>
          <t>3. INTERPRETAZIONE DEI DATI</t>
        </is>
      </c>
    </row>
    <row r="21" ht="30" customHeight="1">
      <c r="A21" s="29" t="inlineStr">
        <is>
          <t xml:space="preserve">   • Rata Mensile: Importo fisso da pagare ogni mese</t>
        </is>
      </c>
    </row>
    <row r="22" ht="30" customHeight="1">
      <c r="A22" s="29" t="inlineStr">
        <is>
          <t xml:space="preserve">   • Quota Capitale: Parte della rata che riduce il debito</t>
        </is>
      </c>
    </row>
    <row r="23" ht="30" customHeight="1">
      <c r="A23" s="29" t="inlineStr">
        <is>
          <t xml:space="preserve">   • Quota Interessi: Parte della rata che rappresenta gli interessi</t>
        </is>
      </c>
    </row>
    <row r="24" ht="30" customHeight="1">
      <c r="A24" s="29" t="inlineStr">
        <is>
          <t xml:space="preserve">   • Debito Residuo: Capitale ancora da rimborsare</t>
        </is>
      </c>
    </row>
    <row r="25" ht="30" customHeight="1">
      <c r="A25" s="29" t="inlineStr">
        <is>
          <t xml:space="preserve">   • Capitale Rimborsato: Somma progressiva del capitale restituito</t>
        </is>
      </c>
    </row>
    <row r="26" ht="10" customHeight="1">
      <c r="A26" t="inlineStr"/>
    </row>
    <row r="27">
      <c r="A27" s="28" t="inlineStr">
        <is>
          <t>4. TIPOLOGIE DI AMMORTAMENTO</t>
        </is>
      </c>
    </row>
    <row r="28" ht="30" customHeight="1">
      <c r="A28" s="29" t="inlineStr">
        <is>
          <t xml:space="preserve">   • Francese: Rata costante, interessi decrescenti (più comune)</t>
        </is>
      </c>
    </row>
    <row r="29" ht="30" customHeight="1">
      <c r="A29" s="29" t="inlineStr">
        <is>
          <t xml:space="preserve">   • Italiano: Quota capitale costante, rata decrescente</t>
        </is>
      </c>
    </row>
    <row r="30" ht="30" customHeight="1">
      <c r="A30" s="29" t="inlineStr">
        <is>
          <t xml:space="preserve">   • Tedesco: Rata posticipata con interessi su saldo</t>
        </is>
      </c>
    </row>
    <row r="31" ht="30" customHeight="1">
      <c r="A31" s="29" t="inlineStr">
        <is>
          <t xml:space="preserve">   • Americano: Pagamento interessi periodico, capitale a scadenza</t>
        </is>
      </c>
    </row>
    <row r="32" ht="10" customHeight="1">
      <c r="A32" t="inlineStr"/>
    </row>
    <row r="33">
      <c r="A33" s="28" t="inlineStr">
        <is>
          <t>5. ANALISI GRAFICA</t>
        </is>
      </c>
    </row>
    <row r="34" ht="30" customHeight="1">
      <c r="A34" s="29" t="inlineStr">
        <is>
          <t xml:space="preserve">   • Il grafico mostra l'evoluzione del debito residuo (arancione)</t>
        </is>
      </c>
    </row>
    <row r="35" ht="30" customHeight="1">
      <c r="A35" s="29" t="inlineStr">
        <is>
          <t xml:space="preserve">   • La linea verde mostra il capitale progressivamente rimborsato</t>
        </is>
      </c>
    </row>
    <row r="36" ht="30" customHeight="1">
      <c r="A36" s="29" t="inlineStr">
        <is>
          <t xml:space="preserve">   • La formattazione condizionale evidenzia il debito residuo con colori</t>
        </is>
      </c>
    </row>
    <row r="37" ht="10" customHeight="1">
      <c r="A37" t="inlineStr"/>
    </row>
    <row r="38">
      <c r="A38" s="28" t="inlineStr">
        <is>
          <t>6. INDICATORI CHIAVE</t>
        </is>
      </c>
    </row>
    <row r="39" ht="30" customHeight="1">
      <c r="A39" s="29" t="inlineStr">
        <is>
          <t xml:space="preserve">   • TAEG: Tasso Annuo Effettivo Globale (include costi accessori stimati)</t>
        </is>
      </c>
    </row>
    <row r="40" ht="30" customHeight="1">
      <c r="A40" s="29" t="inlineStr">
        <is>
          <t xml:space="preserve">   • Capitale Medio: Media del capitale durante la durata del prestito</t>
        </is>
      </c>
    </row>
    <row r="41" ht="30" customHeight="1">
      <c r="A41" s="29" t="inlineStr">
        <is>
          <t xml:space="preserve">   • Peso Interessi: Percentuale degli interessi sul totale rimborsato</t>
        </is>
      </c>
    </row>
    <row r="42" ht="30" customHeight="1">
      <c r="A42" s="29" t="inlineStr">
        <is>
          <t xml:space="preserve">   • Risparmio Anticipato: Stima risparmio con estinzione anticipata</t>
        </is>
      </c>
    </row>
    <row r="43" ht="10" customHeight="1">
      <c r="A43" t="inlineStr"/>
    </row>
    <row r="44">
      <c r="A44" s="28" t="inlineStr">
        <is>
          <t>7. CONSIGLI PRATICI</t>
        </is>
      </c>
    </row>
    <row r="45" ht="30" customHeight="1">
      <c r="A45" s="29" t="inlineStr">
        <is>
          <t xml:space="preserve">   • Verifica sempre il TAEG per confrontare offerte diverse</t>
        </is>
      </c>
    </row>
    <row r="46" ht="30" customHeight="1">
      <c r="A46" s="29" t="inlineStr">
        <is>
          <t xml:space="preserve">   • Considera l'estinzione anticipata se hai liquidità disponibile</t>
        </is>
      </c>
    </row>
    <row r="47" ht="30" customHeight="1">
      <c r="A47" s="29" t="inlineStr">
        <is>
          <t xml:space="preserve">   • Gli interessi sono più alti nelle prime rate (ammortamento francese)</t>
        </is>
      </c>
    </row>
    <row r="48" ht="30" customHeight="1">
      <c r="A48" s="29" t="inlineStr">
        <is>
          <t xml:space="preserve">   • Conserva questo piano per la tua pianificazione finanziaria</t>
        </is>
      </c>
    </row>
    <row r="49" ht="10" customHeight="1">
      <c r="A49" t="inlineStr"/>
    </row>
    <row r="50">
      <c r="A50" s="28" t="inlineStr">
        <is>
          <t>8. FORMULE PRINCIPALI</t>
        </is>
      </c>
    </row>
    <row r="51" ht="30" customHeight="1">
      <c r="A51" s="29" t="inlineStr">
        <is>
          <t xml:space="preserve">   • Rata = PMT(tasso_mensile, numero_rate, -capitale)</t>
        </is>
      </c>
    </row>
    <row r="52" ht="30" customHeight="1">
      <c r="A52" s="29" t="inlineStr">
        <is>
          <t xml:space="preserve">   • Interessi = Debito_Residuo × Tasso_Mensile</t>
        </is>
      </c>
    </row>
    <row r="53" ht="30" customHeight="1">
      <c r="A53" s="29" t="inlineStr">
        <is>
          <t xml:space="preserve">   • Quota_Capitale = Rata - Interessi</t>
        </is>
      </c>
    </row>
    <row r="54" ht="30" customHeight="1">
      <c r="A54" s="29" t="inlineStr">
        <is>
          <t xml:space="preserve">   • Debito_Residuo = Debito_Precedente - Quota_Capitale</t>
        </is>
      </c>
    </row>
    <row r="55" ht="10" customHeight="1">
      <c r="A55" t="inlineStr"/>
    </row>
    <row r="56">
      <c r="A56" s="30" t="inlineStr">
        <is>
          <t>NOTA IMPORTANTE:</t>
        </is>
      </c>
    </row>
    <row r="57" ht="30" customHeight="1">
      <c r="A57" s="29" t="inlineStr">
        <is>
          <t xml:space="preserve">Questo piano di ammortamento è uno strumento indicativo. Per decisioni finanziarie importanti, </t>
        </is>
      </c>
    </row>
    <row r="58" ht="30" customHeight="1">
      <c r="A58" s="29" t="inlineStr">
        <is>
          <t xml:space="preserve">consulta sempre un professionista del settore. I tassi di interesse e le condizioni effettive </t>
        </is>
      </c>
    </row>
    <row r="59" ht="30" customHeight="1">
      <c r="A59" s="29" t="inlineStr">
        <is>
          <t>possono variare in base all'istituto finanziario e al profilo del richiedente.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2026-02-18T17:08:15Z</dcterms:created>
  <dcterms:modified xmlns:dcterms="http://purl.org/dc/terms/" xmlns:xsi="http://www.w3.org/2001/XMLSchema-instance" xsi:type="dcterms:W3CDTF">2026-02-18T17:08:15Z</dcterms:modified>
</cp:coreProperties>
</file>