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Commesse" sheetId="2" state="visible" r:id="rId2"/>
    <sheet xmlns:r="http://schemas.openxmlformats.org/officeDocument/2006/relationships" name="Team" sheetId="3" state="visible" r:id="rId3"/>
    <sheet xmlns:r="http://schemas.openxmlformats.org/officeDocument/2006/relationships" name="Attività" sheetId="4" state="visible" r:id="rId4"/>
    <sheet xmlns:r="http://schemas.openxmlformats.org/officeDocument/2006/relationships" name="Timesheet" sheetId="5" state="visible" r:id="rId5"/>
    <sheet xmlns:r="http://schemas.openxmlformats.org/officeDocument/2006/relationships" name="Fatturazione" sheetId="6" state="visible" r:id="rId6"/>
    <sheet xmlns:r="http://schemas.openxmlformats.org/officeDocument/2006/relationships" name="Istruzioni" sheetId="7" state="visible" r:id="rId7"/>
    <sheet xmlns:r="http://schemas.openxmlformats.org/officeDocument/2006/relationships" name="_ChartData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 h:mm:ss"/>
    <numFmt numFmtId="165" formatCode="DD/MM/YYYY"/>
    <numFmt numFmtId="166" formatCode="#,##0 €"/>
    <numFmt numFmtId="167" formatCode="#,##0.00 €"/>
  </numFmts>
  <fonts count="10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color rgb="001E3A8A"/>
      <sz val="11"/>
    </font>
    <font>
      <name val="Calibri"/>
      <b val="1"/>
      <color rgb="001E3A8A"/>
      <sz val="18"/>
    </font>
    <font>
      <name val="Calibri"/>
      <b val="1"/>
      <color rgb="001E3A8A"/>
      <sz val="14"/>
    </font>
    <font>
      <name val="Calibri"/>
      <b val="1"/>
      <color rgb="004B5563"/>
      <sz val="10"/>
    </font>
    <font>
      <name val="Calibri"/>
      <b val="1"/>
      <color rgb="001E3A8A"/>
      <sz val="12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FFFFFF"/>
        <bgColor rgb="00FFFFFF"/>
      </patternFill>
    </fill>
    <fill>
      <patternFill patternType="solid">
        <fgColor rgb="00E0E7FF"/>
        <bgColor rgb="00E0E7FF"/>
      </patternFill>
    </fill>
  </fills>
  <borders count="3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top style="double">
        <color rgb="001E3A8A"/>
      </top>
    </border>
  </borders>
  <cellStyleXfs count="1">
    <xf numFmtId="0" fontId="0" fillId="0" borderId="0"/>
  </cellStyleXfs>
  <cellXfs count="37">
    <xf numFmtId="0" fontId="0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7" fillId="0" borderId="0" applyAlignment="1" pivotButton="0" quotePrefix="0" xfId="0">
      <alignment horizontal="center" vertical="center"/>
    </xf>
    <xf numFmtId="0" fontId="8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1" fillId="4" borderId="1" applyAlignment="1" pivotButton="0" quotePrefix="0" xfId="0">
      <alignment horizontal="left" vertical="center"/>
    </xf>
    <xf numFmtId="0" fontId="0" fillId="4" borderId="1" pivotButton="0" quotePrefix="0" xfId="0"/>
    <xf numFmtId="166" fontId="1" fillId="4" borderId="1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/>
    </xf>
    <xf numFmtId="165" fontId="0" fillId="0" borderId="1" applyAlignment="1" pivotButton="0" quotePrefix="0" xfId="0">
      <alignment horizontal="left" vertical="center"/>
    </xf>
    <xf numFmtId="166" fontId="0" fillId="0" borderId="1" applyAlignment="1" pivotButton="0" quotePrefix="0" xfId="0">
      <alignment horizontal="left" vertical="center"/>
    </xf>
    <xf numFmtId="9" fontId="0" fillId="0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left" vertical="center"/>
    </xf>
    <xf numFmtId="165" fontId="0" fillId="3" borderId="1" applyAlignment="1" pivotButton="0" quotePrefix="0" xfId="0">
      <alignment horizontal="left" vertical="center"/>
    </xf>
    <xf numFmtId="166" fontId="0" fillId="3" borderId="1" applyAlignment="1" pivotButton="0" quotePrefix="0" xfId="0">
      <alignment horizontal="left" vertical="center"/>
    </xf>
    <xf numFmtId="9" fontId="0" fillId="3" borderId="1" applyAlignment="1" pivotButton="0" quotePrefix="0" xfId="0">
      <alignment horizontal="center" vertical="center"/>
    </xf>
    <xf numFmtId="0" fontId="3" fillId="0" borderId="1" applyAlignment="1" pivotButton="0" quotePrefix="0" xfId="0">
      <alignment horizontal="left" vertical="center"/>
    </xf>
    <xf numFmtId="166" fontId="3" fillId="0" borderId="1" applyAlignment="1" pivotButton="0" quotePrefix="0" xfId="0">
      <alignment horizontal="left" vertical="center"/>
    </xf>
    <xf numFmtId="0" fontId="3" fillId="3" borderId="1" applyAlignment="1" pivotButton="0" quotePrefix="0" xfId="0">
      <alignment horizontal="left" vertical="center"/>
    </xf>
    <xf numFmtId="166" fontId="3" fillId="3" borderId="1" applyAlignment="1" pivotButton="0" quotePrefix="0" xfId="0">
      <alignment horizontal="left" vertical="center"/>
    </xf>
    <xf numFmtId="165" fontId="3" fillId="0" borderId="1" applyAlignment="1" pivotButton="0" quotePrefix="0" xfId="0">
      <alignment horizontal="left" vertical="center"/>
    </xf>
    <xf numFmtId="165" fontId="3" fillId="3" borderId="1" applyAlignment="1" pivotButton="0" quotePrefix="0" xfId="0">
      <alignment horizontal="left" vertical="center"/>
    </xf>
    <xf numFmtId="0" fontId="4" fillId="0" borderId="2" applyAlignment="1" pivotButton="0" quotePrefix="0" xfId="0">
      <alignment horizontal="right"/>
    </xf>
    <xf numFmtId="0" fontId="4" fillId="0" borderId="2" pivotButton="0" quotePrefix="0" xfId="0"/>
    <xf numFmtId="0" fontId="0" fillId="0" borderId="2" pivotButton="0" quotePrefix="0" xfId="0"/>
    <xf numFmtId="166" fontId="4" fillId="0" borderId="2" pivotButton="0" quotePrefix="0" xfId="0"/>
    <xf numFmtId="167" fontId="3" fillId="0" borderId="1" applyAlignment="1" pivotButton="0" quotePrefix="0" xfId="0">
      <alignment horizontal="left" vertical="center"/>
    </xf>
    <xf numFmtId="9" fontId="3" fillId="0" borderId="1" applyAlignment="1" pivotButton="0" quotePrefix="0" xfId="0">
      <alignment horizontal="center"/>
    </xf>
    <xf numFmtId="167" fontId="3" fillId="3" borderId="1" applyAlignment="1" pivotButton="0" quotePrefix="0" xfId="0">
      <alignment horizontal="left" vertical="center"/>
    </xf>
    <xf numFmtId="9" fontId="3" fillId="3" borderId="1" applyAlignment="1" pivotButton="0" quotePrefix="0" xfId="0">
      <alignment horizontal="center"/>
    </xf>
    <xf numFmtId="0" fontId="4" fillId="0" borderId="0" applyAlignment="1" pivotButton="0" quotePrefix="0" xfId="0">
      <alignment horizontal="right"/>
    </xf>
    <xf numFmtId="167" fontId="5" fillId="0" borderId="2" pivotButton="0" quotePrefix="0" xfId="0"/>
    <xf numFmtId="0" fontId="9" fillId="5" borderId="1" applyAlignment="1" pivotButton="0" quotePrefix="0" xfId="0">
      <alignment horizontal="left" vertical="center"/>
    </xf>
    <xf numFmtId="0" fontId="4" fillId="0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</cellXfs>
  <cellStyles count="1">
    <cellStyle name="Normal" xfId="0" builtinId="0" hidden="0"/>
  </cellStyles>
  <dxfs count="5">
    <dxf>
      <font>
        <b val="1"/>
        <color rgb="00FFFFFF"/>
      </font>
      <fill>
        <patternFill patternType="solid">
          <fgColor rgb="0010B981"/>
          <bgColor rgb="0010B981"/>
        </patternFill>
      </fill>
    </dxf>
    <dxf>
      <font>
        <b val="1"/>
        <color rgb="00FFFFFF"/>
      </font>
      <fill>
        <patternFill patternType="solid">
          <fgColor rgb="00EF4444"/>
          <bgColor rgb="00EF4444"/>
        </patternFill>
      </fill>
    </dxf>
    <dxf>
      <font>
        <b val="1"/>
        <color rgb="00FFFFFF"/>
      </font>
      <fill>
        <patternFill patternType="solid">
          <fgColor rgb="003B82F6"/>
          <bgColor rgb="003B82F6"/>
        </patternFill>
      </fill>
    </dxf>
    <dxf>
      <font>
        <b val="1"/>
        <color rgb="00FFFFFF"/>
      </font>
      <fill>
        <patternFill patternType="solid">
          <fgColor rgb="00DC2626"/>
          <bgColor rgb="00DC2626"/>
        </patternFill>
      </fill>
    </dxf>
    <dxf>
      <font>
        <b val="1"/>
        <color rgb="00FFFFFF"/>
      </font>
      <fill>
        <patternFill patternType="solid">
          <fgColor rgb="00F59E0B"/>
          <bgColor rgb="00F59E0B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Commesse per Stato</a:t>
            </a:r>
          </a:p>
        </rich>
      </tx>
    </title>
    <plotArea>
      <pieChart>
        <varyColors val="1"/>
        <ser>
          <idx val="0"/>
          <order val="0"/>
          <tx>
            <strRef>
              <f>'_ChartData'!B1</f>
            </strRef>
          </tx>
          <spPr>
            <a:ln xmlns:a="http://schemas.openxmlformats.org/drawingml/2006/main">
              <a:prstDash val="solid"/>
            </a:ln>
          </spPr>
          <cat>
            <numRef>
              <f>'_ChartData'!$A$2:$A$6</f>
            </numRef>
          </cat>
          <val>
            <numRef>
              <f>'_ChartData'!$B$2:$B$6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Budget vs Costi - Top 10 Commesse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'_ChartData'!E1</f>
            </strRef>
          </tx>
          <spPr>
            <a:ln xmlns:a="http://schemas.openxmlformats.org/drawingml/2006/main">
              <a:prstDash val="solid"/>
            </a:ln>
          </spPr>
          <cat>
            <numRef>
              <f>'_ChartData'!$D$2:$D$11</f>
            </numRef>
          </cat>
          <val>
            <numRef>
              <f>'_ChartData'!$E$2:$E$11</f>
            </numRef>
          </val>
        </ser>
        <ser>
          <idx val="1"/>
          <order val="1"/>
          <tx>
            <strRef>
              <f>'_ChartData'!F1</f>
            </strRef>
          </tx>
          <spPr>
            <a:ln xmlns:a="http://schemas.openxmlformats.org/drawingml/2006/main">
              <a:prstDash val="solid"/>
            </a:ln>
          </spPr>
          <cat>
            <numRef>
              <f>'_ChartData'!$D$2:$D$11</f>
            </numRef>
          </cat>
          <val>
            <numRef>
              <f>'_ChartData'!$F$2:$F$11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Commesse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24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40</row>
      <rowOff>0</rowOff>
    </from>
    <ext cx="576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3"/>
  <sheetViews>
    <sheetView workbookViewId="0">
      <selection activeCell="A1" sqref="A1"/>
    </sheetView>
  </sheetViews>
  <sheetFormatPr baseColWidth="8" defaultRowHeight="15"/>
  <cols>
    <col width="5" customWidth="1" min="1" max="1"/>
    <col width="16" customWidth="1" min="2" max="2"/>
    <col width="5" customWidth="1" min="3" max="3"/>
    <col width="5" customWidth="1" min="4" max="4"/>
    <col width="5" customWidth="1" min="5" max="5"/>
    <col width="16" customWidth="1" min="6" max="6"/>
    <col width="5" customWidth="1" min="7" max="7"/>
    <col width="5" customWidth="1" min="8" max="8"/>
  </cols>
  <sheetData>
    <row r="1" ht="35" customHeight="1">
      <c r="A1" s="1" t="inlineStr">
        <is>
          <t>DASHBOARD GESTIONE COMMESSE - 2026</t>
        </is>
      </c>
    </row>
    <row r="3">
      <c r="A3" s="2" t="inlineStr">
        <is>
          <t>STATISTICHE GENERALI</t>
        </is>
      </c>
    </row>
    <row r="5">
      <c r="A5" s="3" t="inlineStr">
        <is>
          <t>Commesse Attive</t>
        </is>
      </c>
      <c r="B5" s="4" t="n"/>
      <c r="C5" s="4" t="n"/>
      <c r="E5" s="3" t="inlineStr">
        <is>
          <t>Commesse Completate</t>
        </is>
      </c>
      <c r="F5" s="4" t="n"/>
      <c r="G5" s="4" t="n"/>
    </row>
    <row r="6">
      <c r="A6" s="5">
        <f>COUNTIF(Commesse!K:K,"In corso")</f>
        <v/>
      </c>
      <c r="B6" s="6" t="n"/>
      <c r="C6" s="6" t="n"/>
      <c r="E6" s="5">
        <f>COUNTIF(Commesse!K:K,"Completata")</f>
        <v/>
      </c>
      <c r="F6" s="6" t="n"/>
      <c r="G6" s="6" t="n"/>
    </row>
    <row r="8">
      <c r="A8" s="3" t="inlineStr">
        <is>
          <t>Budget Totale</t>
        </is>
      </c>
      <c r="B8" s="4" t="n"/>
      <c r="C8" s="4" t="n"/>
      <c r="E8" s="3" t="inlineStr">
        <is>
          <t>Costi Totali</t>
        </is>
      </c>
      <c r="F8" s="4" t="n"/>
      <c r="G8" s="4" t="n"/>
    </row>
    <row r="9">
      <c r="A9" s="7">
        <f>SUM(Commesse!G:G)</f>
        <v/>
      </c>
      <c r="B9" s="6" t="n"/>
      <c r="C9" s="6" t="n"/>
      <c r="E9" s="7">
        <f>SUM(Commesse!H:H)</f>
        <v/>
      </c>
      <c r="F9" s="6" t="n"/>
      <c r="G9" s="6" t="n"/>
    </row>
    <row r="11">
      <c r="A11" s="3" t="inlineStr">
        <is>
          <t>Margine Operativo</t>
        </is>
      </c>
      <c r="B11" s="4" t="n"/>
      <c r="C11" s="4" t="n"/>
      <c r="E11" s="3" t="inlineStr">
        <is>
          <t>Ore Totali Lavorate</t>
        </is>
      </c>
      <c r="F11" s="4" t="n"/>
      <c r="G11" s="4" t="n"/>
    </row>
    <row r="12">
      <c r="A12" s="7">
        <f>SUM(Commesse!G:G)-SUM(Commesse!H:H)</f>
        <v/>
      </c>
      <c r="B12" s="6" t="n"/>
      <c r="C12" s="6" t="n"/>
      <c r="E12" s="5">
        <f>SUM(Commesse!J:J)</f>
        <v/>
      </c>
      <c r="F12" s="6" t="n"/>
      <c r="G12" s="6" t="n"/>
    </row>
    <row r="14">
      <c r="A14" s="3" t="inlineStr">
        <is>
          <t>Risorse Attive</t>
        </is>
      </c>
      <c r="B14" s="4" t="n"/>
      <c r="C14" s="4" t="n"/>
      <c r="E14" s="3" t="inlineStr">
        <is>
          <t>Fatturato 2026</t>
        </is>
      </c>
      <c r="F14" s="4" t="n"/>
      <c r="G14" s="4" t="n"/>
    </row>
    <row r="15">
      <c r="A15" s="5" t="n">
        <v>10</v>
      </c>
      <c r="B15" s="6" t="n"/>
      <c r="C15" s="6" t="n"/>
      <c r="E15" s="7">
        <f>SUM(Fatturazione!G:G)</f>
        <v/>
      </c>
      <c r="F15" s="6" t="n"/>
      <c r="G15" s="6" t="n"/>
    </row>
    <row r="23">
      <c r="A23" s="2" t="inlineStr">
        <is>
          <t>GRAFICI E ANALISI</t>
        </is>
      </c>
    </row>
  </sheetData>
  <mergeCells count="19">
    <mergeCell ref="A1:H1"/>
    <mergeCell ref="A3:D3"/>
    <mergeCell ref="A5:C5"/>
    <mergeCell ref="A6:C6"/>
    <mergeCell ref="E5:G5"/>
    <mergeCell ref="E6:G6"/>
    <mergeCell ref="A8:C8"/>
    <mergeCell ref="A9:C9"/>
    <mergeCell ref="E8:G8"/>
    <mergeCell ref="E9:G9"/>
    <mergeCell ref="A11:C11"/>
    <mergeCell ref="A12:C12"/>
    <mergeCell ref="E11:G11"/>
    <mergeCell ref="E12:G12"/>
    <mergeCell ref="A14:C14"/>
    <mergeCell ref="A15:C15"/>
    <mergeCell ref="E14:G14"/>
    <mergeCell ref="E15:G15"/>
    <mergeCell ref="A23:H23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17"/>
  <sheetViews>
    <sheetView workbookViewId="0">
      <selection activeCell="A1" sqref="A1"/>
    </sheetView>
  </sheetViews>
  <sheetFormatPr baseColWidth="8" defaultRowHeight="15"/>
  <cols>
    <col width="12" customWidth="1" min="1" max="1"/>
    <col width="18" customWidth="1" min="2" max="2"/>
    <col width="25" customWidth="1" min="3" max="3"/>
    <col width="16" customWidth="1" min="4" max="4"/>
    <col width="12" customWidth="1" min="5" max="5"/>
    <col width="12" customWidth="1" min="6" max="6"/>
    <col width="14" customWidth="1" min="7" max="7"/>
    <col width="14" customWidth="1" min="8" max="8"/>
    <col width="12" customWidth="1" min="9" max="9"/>
    <col width="13" customWidth="1" min="10" max="10"/>
    <col width="12" customWidth="1" min="11" max="11"/>
    <col width="11" customWidth="1" min="12" max="12"/>
    <col width="12" customWidth="1" min="13" max="13"/>
    <col width="25" customWidth="1" min="14" max="14"/>
  </cols>
  <sheetData>
    <row r="1" ht="30" customHeight="1">
      <c r="A1" s="8" t="inlineStr">
        <is>
          <t>GESTIONE COMMESSE - 2026</t>
        </is>
      </c>
    </row>
    <row r="2" ht="35" customHeight="1">
      <c r="A2" s="9" t="inlineStr">
        <is>
          <t>ID</t>
        </is>
      </c>
      <c r="B2" s="9" t="inlineStr">
        <is>
          <t>Cliente</t>
        </is>
      </c>
      <c r="C2" s="9" t="inlineStr">
        <is>
          <t>Nome Commessa</t>
        </is>
      </c>
      <c r="D2" s="9" t="inlineStr">
        <is>
          <t>Responsabile</t>
        </is>
      </c>
      <c r="E2" s="9" t="inlineStr">
        <is>
          <t>Data Inizio</t>
        </is>
      </c>
      <c r="F2" s="9" t="inlineStr">
        <is>
          <t>Data Fine</t>
        </is>
      </c>
      <c r="G2" s="9" t="inlineStr">
        <is>
          <t>Budget €</t>
        </is>
      </c>
      <c r="H2" s="9" t="inlineStr">
        <is>
          <t>Costo Attuale €</t>
        </is>
      </c>
      <c r="I2" s="9" t="inlineStr">
        <is>
          <t>Ore Previste</t>
        </is>
      </c>
      <c r="J2" s="9" t="inlineStr">
        <is>
          <t>Ore Lavorate</t>
        </is>
      </c>
      <c r="K2" s="9" t="inlineStr">
        <is>
          <t>Stato</t>
        </is>
      </c>
      <c r="L2" s="9" t="inlineStr">
        <is>
          <t>Priorità</t>
        </is>
      </c>
      <c r="M2" s="9" t="inlineStr">
        <is>
          <t>Fatturato %</t>
        </is>
      </c>
      <c r="N2" s="9" t="inlineStr">
        <is>
          <t>Note</t>
        </is>
      </c>
    </row>
    <row r="3">
      <c r="A3" s="10" t="inlineStr">
        <is>
          <t>COM-001</t>
        </is>
      </c>
      <c r="B3" s="10" t="inlineStr">
        <is>
          <t>Iota Consulting</t>
        </is>
      </c>
      <c r="C3" s="10" t="inlineStr">
        <is>
          <t>Data Analytics Platform</t>
        </is>
      </c>
      <c r="D3" s="10" t="inlineStr">
        <is>
          <t>Mario Rossi</t>
        </is>
      </c>
      <c r="E3" s="11" t="n">
        <v>45996</v>
      </c>
      <c r="F3" s="11" t="n">
        <v>46092</v>
      </c>
      <c r="G3" s="12" t="n">
        <v>59330</v>
      </c>
      <c r="H3" s="12" t="n">
        <v>65836</v>
      </c>
      <c r="I3" s="10" t="n">
        <v>165</v>
      </c>
      <c r="J3" s="10" t="n">
        <v>168</v>
      </c>
      <c r="K3" s="10" t="inlineStr">
        <is>
          <t>In attesa</t>
        </is>
      </c>
      <c r="L3" s="10" t="inlineStr">
        <is>
          <t>Bassa</t>
        </is>
      </c>
      <c r="M3" s="13" t="n">
        <v>0</v>
      </c>
      <c r="N3" s="10" t="inlineStr">
        <is>
          <t>Ottimo avanzamento</t>
        </is>
      </c>
    </row>
    <row r="4">
      <c r="A4" s="14" t="inlineStr">
        <is>
          <t>COM-002</t>
        </is>
      </c>
      <c r="B4" s="14" t="inlineStr">
        <is>
          <t>Zeta Solutions</t>
        </is>
      </c>
      <c r="C4" s="14" t="inlineStr">
        <is>
          <t>Data Analytics Platform</t>
        </is>
      </c>
      <c r="D4" s="14" t="inlineStr">
        <is>
          <t>Giuseppe Verdi</t>
        </is>
      </c>
      <c r="E4" s="15" t="n">
        <v>46020</v>
      </c>
      <c r="F4" s="15" t="n">
        <v>46050</v>
      </c>
      <c r="G4" s="16" t="n">
        <v>18980</v>
      </c>
      <c r="H4" s="16" t="n">
        <v>10415</v>
      </c>
      <c r="I4" s="14" t="n">
        <v>149</v>
      </c>
      <c r="J4" s="14" t="n">
        <v>157</v>
      </c>
      <c r="K4" s="14" t="inlineStr">
        <is>
          <t>Pianificata</t>
        </is>
      </c>
      <c r="L4" s="14" t="inlineStr">
        <is>
          <t>Media</t>
        </is>
      </c>
      <c r="M4" s="17" t="n">
        <v>0.34</v>
      </c>
      <c r="N4" s="14" t="inlineStr"/>
    </row>
    <row r="5">
      <c r="A5" s="10" t="inlineStr">
        <is>
          <t>COM-003</t>
        </is>
      </c>
      <c r="B5" s="10" t="inlineStr">
        <is>
          <t>Eta Systems</t>
        </is>
      </c>
      <c r="C5" s="10" t="inlineStr">
        <is>
          <t>Cybersecurity Audit</t>
        </is>
      </c>
      <c r="D5" s="10" t="inlineStr">
        <is>
          <t>Marco Colombo</t>
        </is>
      </c>
      <c r="E5" s="11" t="n">
        <v>45862</v>
      </c>
      <c r="F5" s="11" t="n">
        <v>46026</v>
      </c>
      <c r="G5" s="12" t="n">
        <v>117307</v>
      </c>
      <c r="H5" s="12" t="n">
        <v>92510</v>
      </c>
      <c r="I5" s="10" t="n">
        <v>420</v>
      </c>
      <c r="J5" s="10" t="n">
        <v>272</v>
      </c>
      <c r="K5" s="10" t="inlineStr">
        <is>
          <t>In corso</t>
        </is>
      </c>
      <c r="L5" s="10" t="inlineStr">
        <is>
          <t>Media</t>
        </is>
      </c>
      <c r="M5" s="13" t="n">
        <v>0.2</v>
      </c>
      <c r="N5" s="10" t="inlineStr">
        <is>
          <t>Ottimo avanzamento</t>
        </is>
      </c>
    </row>
    <row r="6">
      <c r="A6" s="14" t="inlineStr">
        <is>
          <t>COM-004</t>
        </is>
      </c>
      <c r="B6" s="14" t="inlineStr">
        <is>
          <t>Theta Digital</t>
        </is>
      </c>
      <c r="C6" s="14" t="inlineStr">
        <is>
          <t>Business Intelligence Dashboard</t>
        </is>
      </c>
      <c r="D6" s="14" t="inlineStr">
        <is>
          <t>Mario Rossi</t>
        </is>
      </c>
      <c r="E6" s="15" t="n">
        <v>46026</v>
      </c>
      <c r="F6" s="15" t="n">
        <v>46182</v>
      </c>
      <c r="G6" s="16" t="n">
        <v>60747</v>
      </c>
      <c r="H6" s="16" t="n">
        <v>53594</v>
      </c>
      <c r="I6" s="14" t="n">
        <v>822</v>
      </c>
      <c r="J6" s="14" t="n">
        <v>541</v>
      </c>
      <c r="K6" s="14" t="inlineStr">
        <is>
          <t>In attesa</t>
        </is>
      </c>
      <c r="L6" s="14" t="inlineStr">
        <is>
          <t>Media</t>
        </is>
      </c>
      <c r="M6" s="17" t="n">
        <v>0.43</v>
      </c>
      <c r="N6" s="14" t="inlineStr">
        <is>
          <t>Attenzione milestone</t>
        </is>
      </c>
    </row>
    <row r="7">
      <c r="A7" s="10" t="inlineStr">
        <is>
          <t>COM-005</t>
        </is>
      </c>
      <c r="B7" s="10" t="inlineStr">
        <is>
          <t>Epsilon Group</t>
        </is>
      </c>
      <c r="C7" s="10" t="inlineStr">
        <is>
          <t>CRM Implementation</t>
        </is>
      </c>
      <c r="D7" s="10" t="inlineStr">
        <is>
          <t>Mario Rossi</t>
        </is>
      </c>
      <c r="E7" s="11" t="n">
        <v>45967</v>
      </c>
      <c r="F7" s="11" t="n">
        <v>46116</v>
      </c>
      <c r="G7" s="12" t="n">
        <v>20009</v>
      </c>
      <c r="H7" s="12" t="n">
        <v>20535</v>
      </c>
      <c r="I7" s="10" t="n">
        <v>816</v>
      </c>
      <c r="J7" s="10" t="n">
        <v>368</v>
      </c>
      <c r="K7" s="10" t="inlineStr">
        <is>
          <t>In corso</t>
        </is>
      </c>
      <c r="L7" s="10" t="inlineStr">
        <is>
          <t>Media</t>
        </is>
      </c>
      <c r="M7" s="13" t="n">
        <v>0.49</v>
      </c>
      <c r="N7" s="10" t="inlineStr">
        <is>
          <t>Ottimo avanzamento</t>
        </is>
      </c>
    </row>
    <row r="8">
      <c r="A8" s="14" t="inlineStr">
        <is>
          <t>COM-006</t>
        </is>
      </c>
      <c r="B8" s="14" t="inlineStr">
        <is>
          <t>Eta Systems</t>
        </is>
      </c>
      <c r="C8" s="14" t="inlineStr">
        <is>
          <t>Sviluppo Applicativo Mobile</t>
        </is>
      </c>
      <c r="D8" s="14" t="inlineStr">
        <is>
          <t>Giuseppe Verdi</t>
        </is>
      </c>
      <c r="E8" s="15" t="n">
        <v>46060</v>
      </c>
      <c r="F8" s="15" t="n">
        <v>46111</v>
      </c>
      <c r="G8" s="16" t="n">
        <v>11042</v>
      </c>
      <c r="H8" s="16" t="n">
        <v>11364</v>
      </c>
      <c r="I8" s="14" t="n">
        <v>199</v>
      </c>
      <c r="J8" s="14" t="n">
        <v>148</v>
      </c>
      <c r="K8" s="14" t="inlineStr">
        <is>
          <t>In corso</t>
        </is>
      </c>
      <c r="L8" s="14" t="inlineStr">
        <is>
          <t>Alta</t>
        </is>
      </c>
      <c r="M8" s="17" t="n">
        <v>0.47</v>
      </c>
      <c r="N8" s="14" t="inlineStr">
        <is>
          <t>Attenzione milestone</t>
        </is>
      </c>
    </row>
    <row r="9">
      <c r="A9" s="10" t="inlineStr">
        <is>
          <t>COM-007</t>
        </is>
      </c>
      <c r="B9" s="10" t="inlineStr">
        <is>
          <t>Zeta Solutions</t>
        </is>
      </c>
      <c r="C9" s="10" t="inlineStr">
        <is>
          <t>Infrastruttura Network</t>
        </is>
      </c>
      <c r="D9" s="10" t="inlineStr">
        <is>
          <t>Marco Colombo</t>
        </is>
      </c>
      <c r="E9" s="11" t="n">
        <v>46019</v>
      </c>
      <c r="F9" s="11" t="n">
        <v>46153</v>
      </c>
      <c r="G9" s="12" t="n">
        <v>84462</v>
      </c>
      <c r="H9" s="12" t="n">
        <v>42692</v>
      </c>
      <c r="I9" s="10" t="n">
        <v>601</v>
      </c>
      <c r="J9" s="10" t="n">
        <v>235</v>
      </c>
      <c r="K9" s="10" t="inlineStr">
        <is>
          <t>In attesa</t>
        </is>
      </c>
      <c r="L9" s="10" t="inlineStr">
        <is>
          <t>Alta</t>
        </is>
      </c>
      <c r="M9" s="13" t="n">
        <v>0.85</v>
      </c>
      <c r="N9" s="10" t="inlineStr">
        <is>
          <t>Ottimo avanzamento</t>
        </is>
      </c>
    </row>
    <row r="10">
      <c r="A10" s="14" t="inlineStr">
        <is>
          <t>COM-008</t>
        </is>
      </c>
      <c r="B10" s="14" t="inlineStr">
        <is>
          <t>Beta Industries</t>
        </is>
      </c>
      <c r="C10" s="14" t="inlineStr">
        <is>
          <t>Cybersecurity Audit</t>
        </is>
      </c>
      <c r="D10" s="14" t="inlineStr">
        <is>
          <t>Mario Rossi</t>
        </is>
      </c>
      <c r="E10" s="15" t="n">
        <v>45934</v>
      </c>
      <c r="F10" s="15" t="n">
        <v>46112</v>
      </c>
      <c r="G10" s="16" t="n">
        <v>102835</v>
      </c>
      <c r="H10" s="16" t="n">
        <v>95549</v>
      </c>
      <c r="I10" s="14" t="n">
        <v>126</v>
      </c>
      <c r="J10" s="14" t="n">
        <v>44</v>
      </c>
      <c r="K10" s="14" t="inlineStr">
        <is>
          <t>In corso</t>
        </is>
      </c>
      <c r="L10" s="14" t="inlineStr">
        <is>
          <t>Alta</t>
        </is>
      </c>
      <c r="M10" s="17" t="n">
        <v>0.83</v>
      </c>
      <c r="N10" s="14" t="inlineStr">
        <is>
          <t>In fase</t>
        </is>
      </c>
    </row>
    <row r="11">
      <c r="A11" s="10" t="inlineStr">
        <is>
          <t>COM-009</t>
        </is>
      </c>
      <c r="B11" s="10" t="inlineStr">
        <is>
          <t>Acme SRL</t>
        </is>
      </c>
      <c r="C11" s="10" t="inlineStr">
        <is>
          <t>Business Intelligence Dashboard</t>
        </is>
      </c>
      <c r="D11" s="10" t="inlineStr">
        <is>
          <t>Mario Rossi</t>
        </is>
      </c>
      <c r="E11" s="11" t="n">
        <v>45920</v>
      </c>
      <c r="F11" s="11" t="n">
        <v>46064</v>
      </c>
      <c r="G11" s="12" t="n">
        <v>119070</v>
      </c>
      <c r="H11" s="12" t="n">
        <v>142651</v>
      </c>
      <c r="I11" s="10" t="n">
        <v>363</v>
      </c>
      <c r="J11" s="10" t="n">
        <v>313</v>
      </c>
      <c r="K11" s="10" t="inlineStr">
        <is>
          <t>Completata</t>
        </is>
      </c>
      <c r="L11" s="10" t="inlineStr">
        <is>
          <t>Alta</t>
        </is>
      </c>
      <c r="M11" s="13" t="n">
        <v>0.54</v>
      </c>
      <c r="N11" s="10" t="inlineStr">
        <is>
          <t>Attenzione milestone</t>
        </is>
      </c>
    </row>
    <row r="12">
      <c r="A12" s="14" t="inlineStr">
        <is>
          <t>COM-010</t>
        </is>
      </c>
      <c r="B12" s="14" t="inlineStr">
        <is>
          <t>Beta Industries</t>
        </is>
      </c>
      <c r="C12" s="14" t="inlineStr">
        <is>
          <t>Migrazione Cloud</t>
        </is>
      </c>
      <c r="D12" s="14" t="inlineStr">
        <is>
          <t>Laura Bianchi</t>
        </is>
      </c>
      <c r="E12" s="15" t="n">
        <v>46030</v>
      </c>
      <c r="F12" s="15" t="n">
        <v>46148</v>
      </c>
      <c r="G12" s="16" t="n">
        <v>135245</v>
      </c>
      <c r="H12" s="16" t="n">
        <v>111216</v>
      </c>
      <c r="I12" s="14" t="n">
        <v>819</v>
      </c>
      <c r="J12" s="14" t="n">
        <v>871</v>
      </c>
      <c r="K12" s="14" t="inlineStr">
        <is>
          <t>Completata</t>
        </is>
      </c>
      <c r="L12" s="14" t="inlineStr">
        <is>
          <t>Alta</t>
        </is>
      </c>
      <c r="M12" s="17" t="n">
        <v>0.01</v>
      </c>
      <c r="N12" s="14" t="inlineStr">
        <is>
          <t>Regolare</t>
        </is>
      </c>
    </row>
    <row r="13">
      <c r="A13" s="10" t="inlineStr">
        <is>
          <t>COM-011</t>
        </is>
      </c>
      <c r="B13" s="10" t="inlineStr">
        <is>
          <t>Gamma Tech</t>
        </is>
      </c>
      <c r="C13" s="10" t="inlineStr">
        <is>
          <t>Infrastruttura Network</t>
        </is>
      </c>
      <c r="D13" s="10" t="inlineStr">
        <is>
          <t>Marco Colombo</t>
        </is>
      </c>
      <c r="E13" s="11" t="n">
        <v>45890</v>
      </c>
      <c r="F13" s="11" t="n">
        <v>45955</v>
      </c>
      <c r="G13" s="12" t="n">
        <v>63842</v>
      </c>
      <c r="H13" s="12" t="n">
        <v>75368</v>
      </c>
      <c r="I13" s="10" t="n">
        <v>751</v>
      </c>
      <c r="J13" s="10" t="n">
        <v>666</v>
      </c>
      <c r="K13" s="10" t="inlineStr">
        <is>
          <t>Pianificata</t>
        </is>
      </c>
      <c r="L13" s="10" t="inlineStr">
        <is>
          <t>Alta</t>
        </is>
      </c>
      <c r="M13" s="13" t="n">
        <v>0.77</v>
      </c>
      <c r="N13" s="10" t="inlineStr"/>
    </row>
    <row r="14">
      <c r="A14" s="14" t="inlineStr">
        <is>
          <t>COM-012</t>
        </is>
      </c>
      <c r="B14" s="14" t="inlineStr">
        <is>
          <t>Gamma Tech</t>
        </is>
      </c>
      <c r="C14" s="14" t="inlineStr">
        <is>
          <t>CRM Implementation</t>
        </is>
      </c>
      <c r="D14" s="14" t="inlineStr">
        <is>
          <t>Anna Ferrari</t>
        </is>
      </c>
      <c r="E14" s="15" t="n">
        <v>46029</v>
      </c>
      <c r="F14" s="15" t="n">
        <v>46164</v>
      </c>
      <c r="G14" s="16" t="n">
        <v>128027</v>
      </c>
      <c r="H14" s="16" t="n">
        <v>114860</v>
      </c>
      <c r="I14" s="14" t="n">
        <v>779</v>
      </c>
      <c r="J14" s="14" t="n">
        <v>662</v>
      </c>
      <c r="K14" s="14" t="inlineStr">
        <is>
          <t>Completata</t>
        </is>
      </c>
      <c r="L14" s="14" t="inlineStr">
        <is>
          <t>Media</t>
        </is>
      </c>
      <c r="M14" s="17" t="n">
        <v>0.14</v>
      </c>
      <c r="N14" s="14" t="inlineStr">
        <is>
          <t>Ottimo avanzamento</t>
        </is>
      </c>
    </row>
    <row r="15">
      <c r="A15" s="10" t="inlineStr">
        <is>
          <t>COM-013</t>
        </is>
      </c>
      <c r="B15" s="10" t="inlineStr">
        <is>
          <t>Kappa Labs</t>
        </is>
      </c>
      <c r="C15" s="10" t="inlineStr">
        <is>
          <t>CRM Implementation</t>
        </is>
      </c>
      <c r="D15" s="10" t="inlineStr">
        <is>
          <t>Marco Colombo</t>
        </is>
      </c>
      <c r="E15" s="11" t="n">
        <v>45925</v>
      </c>
      <c r="F15" s="11" t="n">
        <v>45959</v>
      </c>
      <c r="G15" s="12" t="n">
        <v>45256</v>
      </c>
      <c r="H15" s="12" t="n">
        <v>22835</v>
      </c>
      <c r="I15" s="10" t="n">
        <v>493</v>
      </c>
      <c r="J15" s="10" t="n">
        <v>328</v>
      </c>
      <c r="K15" s="10" t="inlineStr">
        <is>
          <t>Pianificata</t>
        </is>
      </c>
      <c r="L15" s="10" t="inlineStr">
        <is>
          <t>Bassa</t>
        </is>
      </c>
      <c r="M15" s="13" t="n">
        <v>0.44</v>
      </c>
      <c r="N15" s="10" t="inlineStr">
        <is>
          <t>Ottimo avanzamento</t>
        </is>
      </c>
    </row>
    <row r="16">
      <c r="A16" s="14" t="inlineStr">
        <is>
          <t>COM-014</t>
        </is>
      </c>
      <c r="B16" s="14" t="inlineStr">
        <is>
          <t>Beta Industries</t>
        </is>
      </c>
      <c r="C16" s="14" t="inlineStr">
        <is>
          <t>CRM Implementation</t>
        </is>
      </c>
      <c r="D16" s="14" t="inlineStr">
        <is>
          <t>Mario Rossi</t>
        </is>
      </c>
      <c r="E16" s="15" t="n">
        <v>45970</v>
      </c>
      <c r="F16" s="15" t="n">
        <v>46096</v>
      </c>
      <c r="G16" s="16" t="n">
        <v>72410</v>
      </c>
      <c r="H16" s="16" t="n">
        <v>68976</v>
      </c>
      <c r="I16" s="14" t="n">
        <v>649</v>
      </c>
      <c r="J16" s="14" t="n">
        <v>351</v>
      </c>
      <c r="K16" s="14" t="inlineStr">
        <is>
          <t>In attesa</t>
        </is>
      </c>
      <c r="L16" s="14" t="inlineStr">
        <is>
          <t>Media</t>
        </is>
      </c>
      <c r="M16" s="17" t="n">
        <v>0.15</v>
      </c>
      <c r="N16" s="14" t="inlineStr">
        <is>
          <t>In fase</t>
        </is>
      </c>
    </row>
    <row r="17">
      <c r="A17" s="10" t="inlineStr">
        <is>
          <t>COM-015</t>
        </is>
      </c>
      <c r="B17" s="10" t="inlineStr">
        <is>
          <t>Beta Industries</t>
        </is>
      </c>
      <c r="C17" s="10" t="inlineStr">
        <is>
          <t>Sistema Gestionale ERP</t>
        </is>
      </c>
      <c r="D17" s="10" t="inlineStr">
        <is>
          <t>Anna Ferrari</t>
        </is>
      </c>
      <c r="E17" s="11" t="n">
        <v>46033</v>
      </c>
      <c r="F17" s="11" t="n">
        <v>46149</v>
      </c>
      <c r="G17" s="12" t="n">
        <v>41195</v>
      </c>
      <c r="H17" s="12" t="n">
        <v>16814</v>
      </c>
      <c r="I17" s="10" t="n">
        <v>625</v>
      </c>
      <c r="J17" s="10" t="n">
        <v>148</v>
      </c>
      <c r="K17" s="10" t="inlineStr">
        <is>
          <t>In attesa</t>
        </is>
      </c>
      <c r="L17" s="10" t="inlineStr">
        <is>
          <t>Alta</t>
        </is>
      </c>
      <c r="M17" s="13" t="n">
        <v>0.82</v>
      </c>
      <c r="N17" s="10" t="inlineStr">
        <is>
          <t>Regolare</t>
        </is>
      </c>
    </row>
  </sheetData>
  <mergeCells count="1">
    <mergeCell ref="A1:N1"/>
  </mergeCells>
  <conditionalFormatting sqref="K3:K17">
    <cfRule type="expression" priority="1" dxfId="0">
      <formula>K3="Completata"</formula>
    </cfRule>
    <cfRule type="expression" priority="2" dxfId="1">
      <formula>K3="In ritardo"</formula>
    </cfRule>
    <cfRule type="expression" priority="3" dxfId="2">
      <formula>K3="In corso"</formula>
    </cfRule>
  </conditionalFormatting>
  <conditionalFormatting sqref="L3:L17">
    <cfRule type="expression" priority="4" dxfId="3">
      <formula>L3="Critica"</formula>
    </cfRule>
    <cfRule type="expression" priority="5" dxfId="4">
      <formula>L3="Alta"</formula>
    </cfRule>
  </conditionalFormatting>
  <conditionalFormatting sqref="M3:M17">
    <cfRule type="colorScale" priority="6">
      <colorScale>
        <cfvo type="num" val="0"/>
        <cfvo type="num" val="50"/>
        <cfvo type="num" val="100"/>
        <color rgb="00EF4444"/>
        <color rgb="00F59E0B"/>
        <color rgb="0010B981"/>
      </colorScale>
    </cfRule>
    <cfRule type="dataBar" priority="7">
      <dataBar showValue="1">
        <cfvo type="num" val="0"/>
        <cfvo type="num" val="100"/>
        <color rgb="003B82F6"/>
      </dataBar>
    </cfRule>
  </conditionalFormatting>
  <dataValidations count="2">
    <dataValidation sqref="K3:K100" showErrorMessage="1" showInputMessage="1" allowBlank="0" type="list">
      <formula1>"In corso,Completata,In attesa,In ritardo,Pianificata"</formula1>
    </dataValidation>
    <dataValidation sqref="L3:L100" showErrorMessage="1" showInputMessage="1" allowBlank="0" type="list">
      <formula1>"Critica,Alta,Media,Bassa"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2"/>
  <sheetViews>
    <sheetView workbookViewId="0">
      <selection activeCell="A1" sqref="A1"/>
    </sheetView>
  </sheetViews>
  <sheetFormatPr baseColWidth="8" defaultRowHeight="15"/>
  <cols>
    <col width="12" customWidth="1" min="1" max="1"/>
    <col width="18" customWidth="1" min="2" max="2"/>
    <col width="20" customWidth="1" min="3" max="3"/>
    <col width="30" customWidth="1" min="4" max="4"/>
    <col width="16" customWidth="1" min="5" max="5"/>
    <col width="18" customWidth="1" min="6" max="6"/>
    <col width="16" customWidth="1" min="7" max="7"/>
    <col width="40" customWidth="1" min="8" max="8"/>
  </cols>
  <sheetData>
    <row r="1" ht="30" customHeight="1">
      <c r="A1" s="8" t="inlineStr">
        <is>
          <t>TEAM E RISORSE</t>
        </is>
      </c>
    </row>
    <row r="2" ht="35" customHeight="1">
      <c r="A2" s="9" t="inlineStr">
        <is>
          <t>ID</t>
        </is>
      </c>
      <c r="B2" s="9" t="inlineStr">
        <is>
          <t>Nome</t>
        </is>
      </c>
      <c r="C2" s="9" t="inlineStr">
        <is>
          <t>Ruolo</t>
        </is>
      </c>
      <c r="D2" s="9" t="inlineStr">
        <is>
          <t>Email</t>
        </is>
      </c>
      <c r="E2" s="9" t="inlineStr">
        <is>
          <t>Tariffa Oraria €</t>
        </is>
      </c>
      <c r="F2" s="9" t="inlineStr">
        <is>
          <t>Ore Disponibili/Mese</t>
        </is>
      </c>
      <c r="G2" s="9" t="inlineStr">
        <is>
          <t>Commesse Attive</t>
        </is>
      </c>
      <c r="H2" s="9" t="inlineStr">
        <is>
          <t>Competenze</t>
        </is>
      </c>
    </row>
    <row r="3">
      <c r="A3" s="18" t="inlineStr">
        <is>
          <t>RES-001</t>
        </is>
      </c>
      <c r="B3" s="18" t="inlineStr">
        <is>
          <t>Mario Rossi</t>
        </is>
      </c>
      <c r="C3" s="18" t="inlineStr">
        <is>
          <t>Project Manager</t>
        </is>
      </c>
      <c r="D3" s="18" t="inlineStr">
        <is>
          <t>mario.rossi@azienda.it</t>
        </is>
      </c>
      <c r="E3" s="19" t="n">
        <v>65</v>
      </c>
      <c r="F3" s="18" t="n">
        <v>137</v>
      </c>
      <c r="G3" s="18" t="n">
        <v>1</v>
      </c>
      <c r="H3" s="18" t="inlineStr">
        <is>
          <t>Java, AWS, SQL, Angular</t>
        </is>
      </c>
    </row>
    <row r="4">
      <c r="A4" s="20" t="inlineStr">
        <is>
          <t>RES-002</t>
        </is>
      </c>
      <c r="B4" s="20" t="inlineStr">
        <is>
          <t>Laura Bianchi</t>
        </is>
      </c>
      <c r="C4" s="20" t="inlineStr">
        <is>
          <t>Senior Developer</t>
        </is>
      </c>
      <c r="D4" s="20" t="inlineStr">
        <is>
          <t>laura.bianchi@azienda.it</t>
        </is>
      </c>
      <c r="E4" s="21" t="n">
        <v>55</v>
      </c>
      <c r="F4" s="20" t="n">
        <v>157</v>
      </c>
      <c r="G4" s="20" t="n">
        <v>3</v>
      </c>
      <c r="H4" s="20" t="inlineStr">
        <is>
          <t>JavaScript, Azure, Angular, Node.js</t>
        </is>
      </c>
    </row>
    <row r="5">
      <c r="A5" s="18" t="inlineStr">
        <is>
          <t>RES-003</t>
        </is>
      </c>
      <c r="B5" s="18" t="inlineStr">
        <is>
          <t>Giuseppe Verdi</t>
        </is>
      </c>
      <c r="C5" s="18" t="inlineStr">
        <is>
          <t>Business Analyst</t>
        </is>
      </c>
      <c r="D5" s="18" t="inlineStr">
        <is>
          <t>giuseppe.verdi@azienda.it</t>
        </is>
      </c>
      <c r="E5" s="19" t="n">
        <v>50</v>
      </c>
      <c r="F5" s="18" t="n">
        <v>153</v>
      </c>
      <c r="G5" s="18" t="n">
        <v>3</v>
      </c>
      <c r="H5" s="18" t="inlineStr">
        <is>
          <t>Node.js, Agile, Java, AWS</t>
        </is>
      </c>
    </row>
    <row r="6">
      <c r="A6" s="20" t="inlineStr">
        <is>
          <t>RES-004</t>
        </is>
      </c>
      <c r="B6" s="20" t="inlineStr">
        <is>
          <t>Anna Ferrari</t>
        </is>
      </c>
      <c r="C6" s="20" t="inlineStr">
        <is>
          <t>UX Designer</t>
        </is>
      </c>
      <c r="D6" s="20" t="inlineStr">
        <is>
          <t>anna.ferrari@azienda.it</t>
        </is>
      </c>
      <c r="E6" s="21" t="n">
        <v>45</v>
      </c>
      <c r="F6" s="20" t="n">
        <v>128</v>
      </c>
      <c r="G6" s="20" t="n">
        <v>1</v>
      </c>
      <c r="H6" s="20" t="inlineStr">
        <is>
          <t>Scrum, Java, UI/UX, Node.js, Agile</t>
        </is>
      </c>
    </row>
    <row r="7">
      <c r="A7" s="18" t="inlineStr">
        <is>
          <t>RES-005</t>
        </is>
      </c>
      <c r="B7" s="18" t="inlineStr">
        <is>
          <t>Marco Colombo</t>
        </is>
      </c>
      <c r="C7" s="18" t="inlineStr">
        <is>
          <t>Developer</t>
        </is>
      </c>
      <c r="D7" s="18" t="inlineStr">
        <is>
          <t>marco.colombo@azienda.it</t>
        </is>
      </c>
      <c r="E7" s="19" t="n">
        <v>40</v>
      </c>
      <c r="F7" s="18" t="n">
        <v>152</v>
      </c>
      <c r="G7" s="18" t="n">
        <v>2</v>
      </c>
      <c r="H7" s="18" t="inlineStr">
        <is>
          <t>Agile, SQL, Python</t>
        </is>
      </c>
    </row>
    <row r="8">
      <c r="A8" s="20" t="inlineStr">
        <is>
          <t>RES-006</t>
        </is>
      </c>
      <c r="B8" s="20" t="inlineStr">
        <is>
          <t>Giulia Romano</t>
        </is>
      </c>
      <c r="C8" s="20" t="inlineStr">
        <is>
          <t>QA Tester</t>
        </is>
      </c>
      <c r="D8" s="20" t="inlineStr">
        <is>
          <t>giulia.romano@azienda.it</t>
        </is>
      </c>
      <c r="E8" s="21" t="n">
        <v>35</v>
      </c>
      <c r="F8" s="20" t="n">
        <v>122</v>
      </c>
      <c r="G8" s="20" t="n">
        <v>4</v>
      </c>
      <c r="H8" s="20" t="inlineStr">
        <is>
          <t>Java, Angular, SQL, Docker, Kubernetes, UI/UX</t>
        </is>
      </c>
    </row>
    <row r="9">
      <c r="A9" s="18" t="inlineStr">
        <is>
          <t>RES-007</t>
        </is>
      </c>
      <c r="B9" s="18" t="inlineStr">
        <is>
          <t>Paolo Ricci</t>
        </is>
      </c>
      <c r="C9" s="18" t="inlineStr">
        <is>
          <t>System Architect</t>
        </is>
      </c>
      <c r="D9" s="18" t="inlineStr">
        <is>
          <t>paolo.ricci@azienda.it</t>
        </is>
      </c>
      <c r="E9" s="19" t="n">
        <v>70</v>
      </c>
      <c r="F9" s="18" t="n">
        <v>134</v>
      </c>
      <c r="G9" s="18" t="n">
        <v>3</v>
      </c>
      <c r="H9" s="18" t="inlineStr">
        <is>
          <t>Python, Kubernetes, Angular, Node.js, Java, Scrum</t>
        </is>
      </c>
    </row>
    <row r="10">
      <c r="A10" s="20" t="inlineStr">
        <is>
          <t>RES-008</t>
        </is>
      </c>
      <c r="B10" s="20" t="inlineStr">
        <is>
          <t>Francesca Marino</t>
        </is>
      </c>
      <c r="C10" s="20" t="inlineStr">
        <is>
          <t>Developer</t>
        </is>
      </c>
      <c r="D10" s="20" t="inlineStr">
        <is>
          <t>francesca.marino@azienda.it</t>
        </is>
      </c>
      <c r="E10" s="21" t="n">
        <v>40</v>
      </c>
      <c r="F10" s="20" t="n">
        <v>154</v>
      </c>
      <c r="G10" s="20" t="n">
        <v>1</v>
      </c>
      <c r="H10" s="20" t="inlineStr">
        <is>
          <t>Kubernetes, Java, Angular, AWS</t>
        </is>
      </c>
    </row>
    <row r="11">
      <c r="A11" s="18" t="inlineStr">
        <is>
          <t>RES-009</t>
        </is>
      </c>
      <c r="B11" s="18" t="inlineStr">
        <is>
          <t>Andrea Greco</t>
        </is>
      </c>
      <c r="C11" s="18" t="inlineStr">
        <is>
          <t>DevOps Engineer</t>
        </is>
      </c>
      <c r="D11" s="18" t="inlineStr">
        <is>
          <t>andrea.greco@azienda.it</t>
        </is>
      </c>
      <c r="E11" s="19" t="n">
        <v>60</v>
      </c>
      <c r="F11" s="18" t="n">
        <v>144</v>
      </c>
      <c r="G11" s="18" t="n">
        <v>4</v>
      </c>
      <c r="H11" s="18" t="inlineStr">
        <is>
          <t>Python, Testing, UI/UX, Azure, JavaScript</t>
        </is>
      </c>
    </row>
    <row r="12">
      <c r="A12" s="20" t="inlineStr">
        <is>
          <t>RES-010</t>
        </is>
      </c>
      <c r="B12" s="20" t="inlineStr">
        <is>
          <t>Elena Conti</t>
        </is>
      </c>
      <c r="C12" s="20" t="inlineStr">
        <is>
          <t>Scrum Master</t>
        </is>
      </c>
      <c r="D12" s="20" t="inlineStr">
        <is>
          <t>elena.conti@azienda.it</t>
        </is>
      </c>
      <c r="E12" s="21" t="n">
        <v>55</v>
      </c>
      <c r="F12" s="20" t="n">
        <v>122</v>
      </c>
      <c r="G12" s="20" t="n">
        <v>2</v>
      </c>
      <c r="H12" s="20" t="inlineStr">
        <is>
          <t>Python, Docker, JavaScript</t>
        </is>
      </c>
    </row>
  </sheetData>
  <mergeCells count="1"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22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25" customWidth="1" min="3" max="3"/>
    <col width="18" customWidth="1" min="4" max="4"/>
    <col width="22" customWidth="1" min="5" max="5"/>
    <col width="12" customWidth="1" min="6" max="6"/>
    <col width="12" customWidth="1" min="7" max="7"/>
    <col width="12" customWidth="1" min="8" max="8"/>
    <col width="12" customWidth="1" min="9" max="9"/>
    <col width="14" customWidth="1" min="10" max="10"/>
  </cols>
  <sheetData>
    <row r="1" ht="30" customHeight="1">
      <c r="A1" s="8" t="inlineStr">
        <is>
          <t>REGISTRO ATTIVITÀ</t>
        </is>
      </c>
    </row>
    <row r="2" ht="35" customHeight="1">
      <c r="A2" s="9" t="inlineStr">
        <is>
          <t>ID Attività</t>
        </is>
      </c>
      <c r="B2" s="9" t="inlineStr">
        <is>
          <t>ID Commessa</t>
        </is>
      </c>
      <c r="C2" s="9" t="inlineStr">
        <is>
          <t>Nome Commessa</t>
        </is>
      </c>
      <c r="D2" s="9" t="inlineStr">
        <is>
          <t>Risorsa</t>
        </is>
      </c>
      <c r="E2" s="9" t="inlineStr">
        <is>
          <t>Descrizione</t>
        </is>
      </c>
      <c r="F2" s="9" t="inlineStr">
        <is>
          <t>Data Inizio</t>
        </is>
      </c>
      <c r="G2" s="9" t="inlineStr">
        <is>
          <t>Data Fine</t>
        </is>
      </c>
      <c r="H2" s="9" t="inlineStr">
        <is>
          <t>Ore Stimate</t>
        </is>
      </c>
      <c r="I2" s="9" t="inlineStr">
        <is>
          <t>Ore Effettive</t>
        </is>
      </c>
      <c r="J2" s="9" t="inlineStr">
        <is>
          <t>Stato</t>
        </is>
      </c>
    </row>
    <row r="3">
      <c r="A3" s="18" t="inlineStr">
        <is>
          <t>ATT-001</t>
        </is>
      </c>
      <c r="B3" s="18" t="inlineStr">
        <is>
          <t>COM-005</t>
        </is>
      </c>
      <c r="C3" s="18" t="inlineStr">
        <is>
          <t>CRM Implementation</t>
        </is>
      </c>
      <c r="D3" s="18" t="inlineStr">
        <is>
          <t>Anna Ferrari</t>
        </is>
      </c>
      <c r="E3" s="18" t="inlineStr">
        <is>
          <t>Design UI/UX</t>
        </is>
      </c>
      <c r="F3" s="22" t="n">
        <v>46037</v>
      </c>
      <c r="G3" s="22" t="n">
        <v>46046</v>
      </c>
      <c r="H3" s="18" t="n">
        <v>72</v>
      </c>
      <c r="I3" s="18" t="n">
        <v>72</v>
      </c>
      <c r="J3" s="18" t="inlineStr">
        <is>
          <t>Completata</t>
        </is>
      </c>
    </row>
    <row r="4">
      <c r="A4" s="20" t="inlineStr">
        <is>
          <t>ATT-002</t>
        </is>
      </c>
      <c r="B4" s="20" t="inlineStr">
        <is>
          <t>COM-001</t>
        </is>
      </c>
      <c r="C4" s="20" t="inlineStr">
        <is>
          <t>Data Analytics Platform</t>
        </is>
      </c>
      <c r="D4" s="20" t="inlineStr">
        <is>
          <t>Giuseppe Verdi</t>
        </is>
      </c>
      <c r="E4" s="20" t="inlineStr">
        <is>
          <t>Deployment</t>
        </is>
      </c>
      <c r="F4" s="23" t="n">
        <v>46053</v>
      </c>
      <c r="G4" s="23" t="n">
        <v>46058</v>
      </c>
      <c r="H4" s="20" t="n">
        <v>38</v>
      </c>
      <c r="I4" s="20" t="n">
        <v>30</v>
      </c>
      <c r="J4" s="20" t="inlineStr">
        <is>
          <t>Completata</t>
        </is>
      </c>
    </row>
    <row r="5">
      <c r="A5" s="18" t="inlineStr">
        <is>
          <t>ATT-003</t>
        </is>
      </c>
      <c r="B5" s="18" t="inlineStr">
        <is>
          <t>COM-012</t>
        </is>
      </c>
      <c r="C5" s="18" t="inlineStr">
        <is>
          <t>CRM Implementation</t>
        </is>
      </c>
      <c r="D5" s="18" t="inlineStr">
        <is>
          <t>Laura Bianchi</t>
        </is>
      </c>
      <c r="E5" s="18" t="inlineStr">
        <is>
          <t>Deployment</t>
        </is>
      </c>
      <c r="F5" s="22" t="n">
        <v>46059</v>
      </c>
      <c r="G5" s="22" t="n">
        <v>46068</v>
      </c>
      <c r="H5" s="18" t="n">
        <v>37</v>
      </c>
      <c r="I5" s="18" t="n">
        <v>40</v>
      </c>
      <c r="J5" s="18" t="inlineStr">
        <is>
          <t>Da iniziare</t>
        </is>
      </c>
    </row>
    <row r="6">
      <c r="A6" s="20" t="inlineStr">
        <is>
          <t>ATT-004</t>
        </is>
      </c>
      <c r="B6" s="20" t="inlineStr">
        <is>
          <t>COM-007</t>
        </is>
      </c>
      <c r="C6" s="20" t="inlineStr">
        <is>
          <t>Infrastruttura Network</t>
        </is>
      </c>
      <c r="D6" s="20" t="inlineStr">
        <is>
          <t>Marco Colombo</t>
        </is>
      </c>
      <c r="E6" s="20" t="inlineStr">
        <is>
          <t>Documentazione tecnica</t>
        </is>
      </c>
      <c r="F6" s="23" t="n">
        <v>46048</v>
      </c>
      <c r="G6" s="23" t="n">
        <v>46059</v>
      </c>
      <c r="H6" s="20" t="n">
        <v>62</v>
      </c>
      <c r="I6" s="20" t="n">
        <v>70</v>
      </c>
      <c r="J6" s="20" t="inlineStr">
        <is>
          <t>Da iniziare</t>
        </is>
      </c>
    </row>
    <row r="7">
      <c r="A7" s="18" t="inlineStr">
        <is>
          <t>ATT-005</t>
        </is>
      </c>
      <c r="B7" s="18" t="inlineStr">
        <is>
          <t>COM-013</t>
        </is>
      </c>
      <c r="C7" s="18" t="inlineStr">
        <is>
          <t>CRM Implementation</t>
        </is>
      </c>
      <c r="D7" s="18" t="inlineStr">
        <is>
          <t>Giulia Romano</t>
        </is>
      </c>
      <c r="E7" s="18" t="inlineStr">
        <is>
          <t>Ottimizzazione performance</t>
        </is>
      </c>
      <c r="F7" s="22" t="n">
        <v>46032</v>
      </c>
      <c r="G7" s="22" t="n">
        <v>46042</v>
      </c>
      <c r="H7" s="18" t="n">
        <v>31</v>
      </c>
      <c r="I7" s="18" t="n">
        <v>32</v>
      </c>
      <c r="J7" s="18" t="inlineStr">
        <is>
          <t>In ritardo</t>
        </is>
      </c>
    </row>
    <row r="8">
      <c r="A8" s="20" t="inlineStr">
        <is>
          <t>ATT-006</t>
        </is>
      </c>
      <c r="B8" s="20" t="inlineStr">
        <is>
          <t>COM-009</t>
        </is>
      </c>
      <c r="C8" s="20" t="inlineStr">
        <is>
          <t>Business Intelligence Dashboard</t>
        </is>
      </c>
      <c r="D8" s="20" t="inlineStr">
        <is>
          <t>Francesca Marino</t>
        </is>
      </c>
      <c r="E8" s="20" t="inlineStr">
        <is>
          <t>Deployment</t>
        </is>
      </c>
      <c r="F8" s="23" t="n">
        <v>46058</v>
      </c>
      <c r="G8" s="23" t="n">
        <v>46064</v>
      </c>
      <c r="H8" s="20" t="n">
        <v>62</v>
      </c>
      <c r="I8" s="20" t="n">
        <v>56</v>
      </c>
      <c r="J8" s="20" t="inlineStr">
        <is>
          <t>In ritardo</t>
        </is>
      </c>
    </row>
    <row r="9">
      <c r="A9" s="18" t="inlineStr">
        <is>
          <t>ATT-007</t>
        </is>
      </c>
      <c r="B9" s="18" t="inlineStr">
        <is>
          <t>COM-004</t>
        </is>
      </c>
      <c r="C9" s="18" t="inlineStr">
        <is>
          <t>Business Intelligence Dashboard</t>
        </is>
      </c>
      <c r="D9" s="18" t="inlineStr">
        <is>
          <t>Giuseppe Verdi</t>
        </is>
      </c>
      <c r="E9" s="18" t="inlineStr">
        <is>
          <t>Bug fixing</t>
        </is>
      </c>
      <c r="F9" s="22" t="n">
        <v>46009</v>
      </c>
      <c r="G9" s="22" t="n">
        <v>46023</v>
      </c>
      <c r="H9" s="18" t="n">
        <v>50</v>
      </c>
      <c r="I9" s="18" t="n">
        <v>43</v>
      </c>
      <c r="J9" s="18" t="inlineStr">
        <is>
          <t>Da iniziare</t>
        </is>
      </c>
    </row>
    <row r="10">
      <c r="A10" s="20" t="inlineStr">
        <is>
          <t>ATT-008</t>
        </is>
      </c>
      <c r="B10" s="20" t="inlineStr">
        <is>
          <t>COM-004</t>
        </is>
      </c>
      <c r="C10" s="20" t="inlineStr">
        <is>
          <t>Business Intelligence Dashboard</t>
        </is>
      </c>
      <c r="D10" s="20" t="inlineStr">
        <is>
          <t>Laura Bianchi</t>
        </is>
      </c>
      <c r="E10" s="20" t="inlineStr">
        <is>
          <t>Meeting cliente</t>
        </is>
      </c>
      <c r="F10" s="23" t="n">
        <v>46011</v>
      </c>
      <c r="G10" s="23" t="n">
        <v>46023</v>
      </c>
      <c r="H10" s="20" t="n">
        <v>14</v>
      </c>
      <c r="I10" s="20" t="n">
        <v>13</v>
      </c>
      <c r="J10" s="20" t="inlineStr">
        <is>
          <t>In corso</t>
        </is>
      </c>
    </row>
    <row r="11">
      <c r="A11" s="18" t="inlineStr">
        <is>
          <t>ATT-009</t>
        </is>
      </c>
      <c r="B11" s="18" t="inlineStr">
        <is>
          <t>COM-001</t>
        </is>
      </c>
      <c r="C11" s="18" t="inlineStr">
        <is>
          <t>Data Analytics Platform</t>
        </is>
      </c>
      <c r="D11" s="18" t="inlineStr">
        <is>
          <t>Anna Ferrari</t>
        </is>
      </c>
      <c r="E11" s="18" t="inlineStr">
        <is>
          <t>Bug fixing</t>
        </is>
      </c>
      <c r="F11" s="22" t="n">
        <v>46027</v>
      </c>
      <c r="G11" s="22" t="n">
        <v>46029</v>
      </c>
      <c r="H11" s="18" t="n">
        <v>67</v>
      </c>
      <c r="I11" s="18" t="n">
        <v>70</v>
      </c>
      <c r="J11" s="18" t="inlineStr">
        <is>
          <t>Completata</t>
        </is>
      </c>
    </row>
    <row r="12">
      <c r="A12" s="20" t="inlineStr">
        <is>
          <t>ATT-010</t>
        </is>
      </c>
      <c r="B12" s="20" t="inlineStr">
        <is>
          <t>COM-012</t>
        </is>
      </c>
      <c r="C12" s="20" t="inlineStr">
        <is>
          <t>CRM Implementation</t>
        </is>
      </c>
      <c r="D12" s="20" t="inlineStr">
        <is>
          <t>Francesca Marino</t>
        </is>
      </c>
      <c r="E12" s="20" t="inlineStr">
        <is>
          <t>Meeting cliente</t>
        </is>
      </c>
      <c r="F12" s="23" t="n">
        <v>46048</v>
      </c>
      <c r="G12" s="23" t="n">
        <v>46061</v>
      </c>
      <c r="H12" s="20" t="n">
        <v>64</v>
      </c>
      <c r="I12" s="20" t="n">
        <v>60</v>
      </c>
      <c r="J12" s="20" t="inlineStr">
        <is>
          <t>In ritardo</t>
        </is>
      </c>
    </row>
    <row r="13">
      <c r="A13" s="18" t="inlineStr">
        <is>
          <t>ATT-011</t>
        </is>
      </c>
      <c r="B13" s="18" t="inlineStr">
        <is>
          <t>COM-008</t>
        </is>
      </c>
      <c r="C13" s="18" t="inlineStr">
        <is>
          <t>Cybersecurity Audit</t>
        </is>
      </c>
      <c r="D13" s="18" t="inlineStr">
        <is>
          <t>Francesca Marino</t>
        </is>
      </c>
      <c r="E13" s="18" t="inlineStr">
        <is>
          <t>Testing integrazione</t>
        </is>
      </c>
      <c r="F13" s="22" t="n">
        <v>46031</v>
      </c>
      <c r="G13" s="22" t="n">
        <v>46044</v>
      </c>
      <c r="H13" s="18" t="n">
        <v>66</v>
      </c>
      <c r="I13" s="18" t="n">
        <v>75</v>
      </c>
      <c r="J13" s="18" t="inlineStr">
        <is>
          <t>In ritardo</t>
        </is>
      </c>
    </row>
    <row r="14">
      <c r="A14" s="20" t="inlineStr">
        <is>
          <t>ATT-012</t>
        </is>
      </c>
      <c r="B14" s="20" t="inlineStr">
        <is>
          <t>COM-015</t>
        </is>
      </c>
      <c r="C14" s="20" t="inlineStr">
        <is>
          <t>Sistema Gestionale ERP</t>
        </is>
      </c>
      <c r="D14" s="20" t="inlineStr">
        <is>
          <t>Andrea Greco</t>
        </is>
      </c>
      <c r="E14" s="20" t="inlineStr">
        <is>
          <t>Design UI/UX</t>
        </is>
      </c>
      <c r="F14" s="23" t="n">
        <v>46061</v>
      </c>
      <c r="G14" s="23" t="n">
        <v>46062</v>
      </c>
      <c r="H14" s="20" t="n">
        <v>19</v>
      </c>
      <c r="I14" s="20" t="n">
        <v>24</v>
      </c>
      <c r="J14" s="20" t="inlineStr">
        <is>
          <t>In ritardo</t>
        </is>
      </c>
    </row>
    <row r="15">
      <c r="A15" s="18" t="inlineStr">
        <is>
          <t>ATT-013</t>
        </is>
      </c>
      <c r="B15" s="18" t="inlineStr">
        <is>
          <t>COM-007</t>
        </is>
      </c>
      <c r="C15" s="18" t="inlineStr">
        <is>
          <t>Infrastruttura Network</t>
        </is>
      </c>
      <c r="D15" s="18" t="inlineStr">
        <is>
          <t>Francesca Marino</t>
        </is>
      </c>
      <c r="E15" s="18" t="inlineStr">
        <is>
          <t>Design UI/UX</t>
        </is>
      </c>
      <c r="F15" s="22" t="n">
        <v>46056</v>
      </c>
      <c r="G15" s="22" t="n">
        <v>46063</v>
      </c>
      <c r="H15" s="18" t="n">
        <v>33</v>
      </c>
      <c r="I15" s="18" t="n">
        <v>34</v>
      </c>
      <c r="J15" s="18" t="inlineStr">
        <is>
          <t>Completata</t>
        </is>
      </c>
    </row>
    <row r="16">
      <c r="A16" s="20" t="inlineStr">
        <is>
          <t>ATT-014</t>
        </is>
      </c>
      <c r="B16" s="20" t="inlineStr">
        <is>
          <t>COM-003</t>
        </is>
      </c>
      <c r="C16" s="20" t="inlineStr">
        <is>
          <t>Cybersecurity Audit</t>
        </is>
      </c>
      <c r="D16" s="20" t="inlineStr">
        <is>
          <t>Paolo Ricci</t>
        </is>
      </c>
      <c r="E16" s="20" t="inlineStr">
        <is>
          <t>Meeting cliente</t>
        </is>
      </c>
      <c r="F16" s="23" t="n">
        <v>46017</v>
      </c>
      <c r="G16" s="23" t="n">
        <v>46019</v>
      </c>
      <c r="H16" s="20" t="n">
        <v>43</v>
      </c>
      <c r="I16" s="20" t="n">
        <v>35</v>
      </c>
      <c r="J16" s="20" t="inlineStr">
        <is>
          <t>Completata</t>
        </is>
      </c>
    </row>
    <row r="17">
      <c r="A17" s="18" t="inlineStr">
        <is>
          <t>ATT-015</t>
        </is>
      </c>
      <c r="B17" s="18" t="inlineStr">
        <is>
          <t>COM-011</t>
        </is>
      </c>
      <c r="C17" s="18" t="inlineStr">
        <is>
          <t>Infrastruttura Network</t>
        </is>
      </c>
      <c r="D17" s="18" t="inlineStr">
        <is>
          <t>Marco Colombo</t>
        </is>
      </c>
      <c r="E17" s="18" t="inlineStr">
        <is>
          <t>Testing unitario</t>
        </is>
      </c>
      <c r="F17" s="22" t="n">
        <v>46057</v>
      </c>
      <c r="G17" s="22" t="n">
        <v>46066</v>
      </c>
      <c r="H17" s="18" t="n">
        <v>43</v>
      </c>
      <c r="I17" s="18" t="n">
        <v>55</v>
      </c>
      <c r="J17" s="18" t="inlineStr">
        <is>
          <t>Completata</t>
        </is>
      </c>
    </row>
    <row r="18">
      <c r="A18" s="20" t="inlineStr">
        <is>
          <t>ATT-016</t>
        </is>
      </c>
      <c r="B18" s="20" t="inlineStr">
        <is>
          <t>COM-013</t>
        </is>
      </c>
      <c r="C18" s="20" t="inlineStr">
        <is>
          <t>CRM Implementation</t>
        </is>
      </c>
      <c r="D18" s="20" t="inlineStr">
        <is>
          <t>Mario Rossi</t>
        </is>
      </c>
      <c r="E18" s="20" t="inlineStr">
        <is>
          <t>Setup ambiente</t>
        </is>
      </c>
      <c r="F18" s="23" t="n">
        <v>46033</v>
      </c>
      <c r="G18" s="23" t="n">
        <v>46035</v>
      </c>
      <c r="H18" s="20" t="n">
        <v>61</v>
      </c>
      <c r="I18" s="20" t="n">
        <v>78</v>
      </c>
      <c r="J18" s="20" t="inlineStr">
        <is>
          <t>In corso</t>
        </is>
      </c>
    </row>
    <row r="19">
      <c r="A19" s="18" t="inlineStr">
        <is>
          <t>ATT-017</t>
        </is>
      </c>
      <c r="B19" s="18" t="inlineStr">
        <is>
          <t>COM-014</t>
        </is>
      </c>
      <c r="C19" s="18" t="inlineStr">
        <is>
          <t>CRM Implementation</t>
        </is>
      </c>
      <c r="D19" s="18" t="inlineStr">
        <is>
          <t>Elena Conti</t>
        </is>
      </c>
      <c r="E19" s="18" t="inlineStr">
        <is>
          <t>Design UI/UX</t>
        </is>
      </c>
      <c r="F19" s="22" t="n">
        <v>46024</v>
      </c>
      <c r="G19" s="22" t="n">
        <v>46026</v>
      </c>
      <c r="H19" s="18" t="n">
        <v>8</v>
      </c>
      <c r="I19" s="18" t="n">
        <v>8</v>
      </c>
      <c r="J19" s="18" t="inlineStr">
        <is>
          <t>Da iniziare</t>
        </is>
      </c>
    </row>
    <row r="20">
      <c r="A20" s="20" t="inlineStr">
        <is>
          <t>ATT-018</t>
        </is>
      </c>
      <c r="B20" s="20" t="inlineStr">
        <is>
          <t>COM-009</t>
        </is>
      </c>
      <c r="C20" s="20" t="inlineStr">
        <is>
          <t>Business Intelligence Dashboard</t>
        </is>
      </c>
      <c r="D20" s="20" t="inlineStr">
        <is>
          <t>Elena Conti</t>
        </is>
      </c>
      <c r="E20" s="20" t="inlineStr">
        <is>
          <t>Analisi requisiti</t>
        </is>
      </c>
      <c r="F20" s="23" t="n">
        <v>46043</v>
      </c>
      <c r="G20" s="23" t="n">
        <v>46057</v>
      </c>
      <c r="H20" s="20" t="n">
        <v>14</v>
      </c>
      <c r="I20" s="20" t="n">
        <v>13</v>
      </c>
      <c r="J20" s="20" t="inlineStr">
        <is>
          <t>Da iniziare</t>
        </is>
      </c>
    </row>
    <row r="21">
      <c r="A21" s="18" t="inlineStr">
        <is>
          <t>ATT-019</t>
        </is>
      </c>
      <c r="B21" s="18" t="inlineStr">
        <is>
          <t>COM-006</t>
        </is>
      </c>
      <c r="C21" s="18" t="inlineStr">
        <is>
          <t>Sviluppo Applicativo Mobile</t>
        </is>
      </c>
      <c r="D21" s="18" t="inlineStr">
        <is>
          <t>Marco Colombo</t>
        </is>
      </c>
      <c r="E21" s="18" t="inlineStr">
        <is>
          <t>Setup ambiente</t>
        </is>
      </c>
      <c r="F21" s="22" t="n">
        <v>46018</v>
      </c>
      <c r="G21" s="22" t="n">
        <v>46027</v>
      </c>
      <c r="H21" s="18" t="n">
        <v>33</v>
      </c>
      <c r="I21" s="18" t="n">
        <v>28</v>
      </c>
      <c r="J21" s="18" t="inlineStr">
        <is>
          <t>In ritardo</t>
        </is>
      </c>
    </row>
    <row r="22">
      <c r="A22" s="20" t="inlineStr">
        <is>
          <t>ATT-020</t>
        </is>
      </c>
      <c r="B22" s="20" t="inlineStr">
        <is>
          <t>COM-008</t>
        </is>
      </c>
      <c r="C22" s="20" t="inlineStr">
        <is>
          <t>Cybersecurity Audit</t>
        </is>
      </c>
      <c r="D22" s="20" t="inlineStr">
        <is>
          <t>Laura Bianchi</t>
        </is>
      </c>
      <c r="E22" s="20" t="inlineStr">
        <is>
          <t>Setup ambiente</t>
        </is>
      </c>
      <c r="F22" s="23" t="n">
        <v>46051</v>
      </c>
      <c r="G22" s="23" t="n">
        <v>46056</v>
      </c>
      <c r="H22" s="20" t="n">
        <v>23</v>
      </c>
      <c r="I22" s="20" t="n">
        <v>19</v>
      </c>
      <c r="J22" s="20" t="inlineStr">
        <is>
          <t>In corso</t>
        </is>
      </c>
    </row>
  </sheetData>
  <mergeCells count="1">
    <mergeCell ref="A1:J1"/>
  </mergeCells>
  <conditionalFormatting sqref="J3:J22">
    <cfRule type="expression" priority="1" dxfId="0">
      <formula>J3="Completata"</formula>
    </cfRule>
    <cfRule type="expression" priority="2" dxfId="1">
      <formula>J3="In ritardo"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34"/>
  <sheetViews>
    <sheetView workbookViewId="0">
      <selection activeCell="A1" sqref="A1"/>
    </sheetView>
  </sheetViews>
  <sheetFormatPr baseColWidth="8" defaultRowHeight="15"/>
  <cols>
    <col width="12" customWidth="1" min="1" max="1"/>
    <col width="18" customWidth="1" min="2" max="2"/>
    <col width="12" customWidth="1" min="3" max="3"/>
    <col width="12" customWidth="1" min="4" max="4"/>
    <col width="13" customWidth="1" min="5" max="5"/>
    <col width="12" customWidth="1" min="6" max="6"/>
    <col width="12" customWidth="1" min="7" max="7"/>
    <col width="20" customWidth="1" min="8" max="8"/>
  </cols>
  <sheetData>
    <row r="1" ht="30" customHeight="1">
      <c r="A1" s="8" t="inlineStr">
        <is>
          <t>TIMESHEET - GENNAIO 2026</t>
        </is>
      </c>
    </row>
    <row r="2" ht="35" customHeight="1">
      <c r="A2" s="9" t="inlineStr">
        <is>
          <t>Data</t>
        </is>
      </c>
      <c r="B2" s="9" t="inlineStr">
        <is>
          <t>Risorsa</t>
        </is>
      </c>
      <c r="C2" s="9" t="inlineStr">
        <is>
          <t>ID Commessa</t>
        </is>
      </c>
      <c r="D2" s="9" t="inlineStr">
        <is>
          <t>ID Attività</t>
        </is>
      </c>
      <c r="E2" s="9" t="inlineStr">
        <is>
          <t>Ore Lavorate</t>
        </is>
      </c>
      <c r="F2" s="9" t="inlineStr">
        <is>
          <t>Tariffa €</t>
        </is>
      </c>
      <c r="G2" s="9" t="inlineStr">
        <is>
          <t>Costo €</t>
        </is>
      </c>
      <c r="H2" s="9" t="inlineStr">
        <is>
          <t>Note</t>
        </is>
      </c>
    </row>
    <row r="3">
      <c r="A3" s="22" t="n">
        <v>46025</v>
      </c>
      <c r="B3" s="18" t="inlineStr">
        <is>
          <t>Marco Colombo</t>
        </is>
      </c>
      <c r="C3" s="18" t="inlineStr">
        <is>
          <t>COM-010</t>
        </is>
      </c>
      <c r="D3" s="18" t="inlineStr">
        <is>
          <t>ATT-013</t>
        </is>
      </c>
      <c r="E3" s="18" t="n">
        <v>4</v>
      </c>
      <c r="F3" s="19" t="n">
        <v>40</v>
      </c>
      <c r="G3" s="19">
        <f>E3*F3</f>
        <v/>
      </c>
      <c r="H3" s="18" t="inlineStr"/>
    </row>
    <row r="4">
      <c r="A4" s="23" t="n">
        <v>46051</v>
      </c>
      <c r="B4" s="20" t="inlineStr">
        <is>
          <t>Paolo Ricci</t>
        </is>
      </c>
      <c r="C4" s="20" t="inlineStr">
        <is>
          <t>COM-007</t>
        </is>
      </c>
      <c r="D4" s="20" t="inlineStr">
        <is>
          <t>ATT-007</t>
        </is>
      </c>
      <c r="E4" s="20" t="n">
        <v>6</v>
      </c>
      <c r="F4" s="21" t="n">
        <v>70</v>
      </c>
      <c r="G4" s="21">
        <f>E4*F4</f>
        <v/>
      </c>
      <c r="H4" s="20" t="inlineStr">
        <is>
          <t>Straordinario</t>
        </is>
      </c>
    </row>
    <row r="5">
      <c r="A5" s="22" t="n">
        <v>46027</v>
      </c>
      <c r="B5" s="18" t="inlineStr">
        <is>
          <t>Francesca Marino</t>
        </is>
      </c>
      <c r="C5" s="18" t="inlineStr">
        <is>
          <t>COM-005</t>
        </is>
      </c>
      <c r="D5" s="18" t="inlineStr">
        <is>
          <t>ATT-008</t>
        </is>
      </c>
      <c r="E5" s="18" t="n">
        <v>4</v>
      </c>
      <c r="F5" s="19" t="n">
        <v>40</v>
      </c>
      <c r="G5" s="19">
        <f>E5*F5</f>
        <v/>
      </c>
      <c r="H5" s="18" t="inlineStr">
        <is>
          <t>Formazione</t>
        </is>
      </c>
    </row>
    <row r="6">
      <c r="A6" s="23" t="n">
        <v>46049</v>
      </c>
      <c r="B6" s="20" t="inlineStr">
        <is>
          <t>Francesca Marino</t>
        </is>
      </c>
      <c r="C6" s="20" t="inlineStr">
        <is>
          <t>COM-012</t>
        </is>
      </c>
      <c r="D6" s="20" t="inlineStr">
        <is>
          <t>ATT-011</t>
        </is>
      </c>
      <c r="E6" s="20" t="n">
        <v>6</v>
      </c>
      <c r="F6" s="21" t="n">
        <v>40</v>
      </c>
      <c r="G6" s="21">
        <f>E6*F6</f>
        <v/>
      </c>
      <c r="H6" s="20" t="inlineStr">
        <is>
          <t>Riunione</t>
        </is>
      </c>
    </row>
    <row r="7">
      <c r="A7" s="22" t="n">
        <v>46039</v>
      </c>
      <c r="B7" s="18" t="inlineStr">
        <is>
          <t>Andrea Greco</t>
        </is>
      </c>
      <c r="C7" s="18" t="inlineStr">
        <is>
          <t>COM-005</t>
        </is>
      </c>
      <c r="D7" s="18" t="inlineStr">
        <is>
          <t>ATT-010</t>
        </is>
      </c>
      <c r="E7" s="18" t="n">
        <v>6</v>
      </c>
      <c r="F7" s="19" t="n">
        <v>60</v>
      </c>
      <c r="G7" s="19">
        <f>E7*F7</f>
        <v/>
      </c>
      <c r="H7" s="18" t="inlineStr"/>
    </row>
    <row r="8">
      <c r="A8" s="23" t="n">
        <v>46033</v>
      </c>
      <c r="B8" s="20" t="inlineStr">
        <is>
          <t>Mario Rossi</t>
        </is>
      </c>
      <c r="C8" s="20" t="inlineStr">
        <is>
          <t>COM-003</t>
        </is>
      </c>
      <c r="D8" s="20" t="inlineStr">
        <is>
          <t>ATT-020</t>
        </is>
      </c>
      <c r="E8" s="20" t="n">
        <v>4</v>
      </c>
      <c r="F8" s="21" t="n">
        <v>65</v>
      </c>
      <c r="G8" s="21">
        <f>E8*F8</f>
        <v/>
      </c>
      <c r="H8" s="20" t="inlineStr"/>
    </row>
    <row r="9">
      <c r="A9" s="22" t="n">
        <v>46046</v>
      </c>
      <c r="B9" s="18" t="inlineStr">
        <is>
          <t>Andrea Greco</t>
        </is>
      </c>
      <c r="C9" s="18" t="inlineStr">
        <is>
          <t>COM-005</t>
        </is>
      </c>
      <c r="D9" s="18" t="inlineStr">
        <is>
          <t>ATT-011</t>
        </is>
      </c>
      <c r="E9" s="18" t="n">
        <v>10</v>
      </c>
      <c r="F9" s="19" t="n">
        <v>60</v>
      </c>
      <c r="G9" s="19">
        <f>E9*F9</f>
        <v/>
      </c>
      <c r="H9" s="18" t="inlineStr">
        <is>
          <t>Straordinario</t>
        </is>
      </c>
    </row>
    <row r="10">
      <c r="A10" s="23" t="n">
        <v>46048</v>
      </c>
      <c r="B10" s="20" t="inlineStr">
        <is>
          <t>Francesca Marino</t>
        </is>
      </c>
      <c r="C10" s="20" t="inlineStr">
        <is>
          <t>COM-008</t>
        </is>
      </c>
      <c r="D10" s="20" t="inlineStr">
        <is>
          <t>ATT-003</t>
        </is>
      </c>
      <c r="E10" s="20" t="n">
        <v>8</v>
      </c>
      <c r="F10" s="21" t="n">
        <v>40</v>
      </c>
      <c r="G10" s="21">
        <f>E10*F10</f>
        <v/>
      </c>
      <c r="H10" s="20" t="inlineStr">
        <is>
          <t>Straordinario</t>
        </is>
      </c>
    </row>
    <row r="11">
      <c r="A11" s="22" t="n">
        <v>46041</v>
      </c>
      <c r="B11" s="18" t="inlineStr">
        <is>
          <t>Giuseppe Verdi</t>
        </is>
      </c>
      <c r="C11" s="18" t="inlineStr">
        <is>
          <t>COM-007</t>
        </is>
      </c>
      <c r="D11" s="18" t="inlineStr">
        <is>
          <t>ATT-003</t>
        </is>
      </c>
      <c r="E11" s="18" t="n">
        <v>10</v>
      </c>
      <c r="F11" s="19" t="n">
        <v>50</v>
      </c>
      <c r="G11" s="19">
        <f>E11*F11</f>
        <v/>
      </c>
      <c r="H11" s="18" t="inlineStr"/>
    </row>
    <row r="12">
      <c r="A12" s="23" t="n">
        <v>46039</v>
      </c>
      <c r="B12" s="20" t="inlineStr">
        <is>
          <t>Laura Bianchi</t>
        </is>
      </c>
      <c r="C12" s="20" t="inlineStr">
        <is>
          <t>COM-010</t>
        </is>
      </c>
      <c r="D12" s="20" t="inlineStr">
        <is>
          <t>ATT-006</t>
        </is>
      </c>
      <c r="E12" s="20" t="n">
        <v>6</v>
      </c>
      <c r="F12" s="21" t="n">
        <v>55</v>
      </c>
      <c r="G12" s="21">
        <f>E12*F12</f>
        <v/>
      </c>
      <c r="H12" s="20" t="inlineStr">
        <is>
          <t>Straordinario</t>
        </is>
      </c>
    </row>
    <row r="13">
      <c r="A13" s="22" t="n">
        <v>46023</v>
      </c>
      <c r="B13" s="18" t="inlineStr">
        <is>
          <t>Paolo Ricci</t>
        </is>
      </c>
      <c r="C13" s="18" t="inlineStr">
        <is>
          <t>COM-005</t>
        </is>
      </c>
      <c r="D13" s="18" t="inlineStr">
        <is>
          <t>ATT-012</t>
        </is>
      </c>
      <c r="E13" s="18" t="n">
        <v>4</v>
      </c>
      <c r="F13" s="19" t="n">
        <v>70</v>
      </c>
      <c r="G13" s="19">
        <f>E13*F13</f>
        <v/>
      </c>
      <c r="H13" s="18" t="inlineStr">
        <is>
          <t>Riunione</t>
        </is>
      </c>
    </row>
    <row r="14">
      <c r="A14" s="23" t="n">
        <v>46050</v>
      </c>
      <c r="B14" s="20" t="inlineStr">
        <is>
          <t>Mario Rossi</t>
        </is>
      </c>
      <c r="C14" s="20" t="inlineStr">
        <is>
          <t>COM-008</t>
        </is>
      </c>
      <c r="D14" s="20" t="inlineStr">
        <is>
          <t>ATT-014</t>
        </is>
      </c>
      <c r="E14" s="20" t="n">
        <v>8</v>
      </c>
      <c r="F14" s="21" t="n">
        <v>65</v>
      </c>
      <c r="G14" s="21">
        <f>E14*F14</f>
        <v/>
      </c>
      <c r="H14" s="20" t="inlineStr">
        <is>
          <t>Riunione</t>
        </is>
      </c>
    </row>
    <row r="15">
      <c r="A15" s="22" t="n">
        <v>46027</v>
      </c>
      <c r="B15" s="18" t="inlineStr">
        <is>
          <t>Elena Conti</t>
        </is>
      </c>
      <c r="C15" s="18" t="inlineStr">
        <is>
          <t>COM-002</t>
        </is>
      </c>
      <c r="D15" s="18" t="inlineStr">
        <is>
          <t>ATT-008</t>
        </is>
      </c>
      <c r="E15" s="18" t="n">
        <v>10</v>
      </c>
      <c r="F15" s="19" t="n">
        <v>55</v>
      </c>
      <c r="G15" s="19">
        <f>E15*F15</f>
        <v/>
      </c>
      <c r="H15" s="18" t="inlineStr">
        <is>
          <t>Riunione</t>
        </is>
      </c>
    </row>
    <row r="16">
      <c r="A16" s="23" t="n">
        <v>46038</v>
      </c>
      <c r="B16" s="20" t="inlineStr">
        <is>
          <t>Paolo Ricci</t>
        </is>
      </c>
      <c r="C16" s="20" t="inlineStr">
        <is>
          <t>COM-002</t>
        </is>
      </c>
      <c r="D16" s="20" t="inlineStr">
        <is>
          <t>ATT-001</t>
        </is>
      </c>
      <c r="E16" s="20" t="n">
        <v>6</v>
      </c>
      <c r="F16" s="21" t="n">
        <v>70</v>
      </c>
      <c r="G16" s="21">
        <f>E16*F16</f>
        <v/>
      </c>
      <c r="H16" s="20" t="inlineStr">
        <is>
          <t>Straordinario</t>
        </is>
      </c>
    </row>
    <row r="17">
      <c r="A17" s="22" t="n">
        <v>46037</v>
      </c>
      <c r="B17" s="18" t="inlineStr">
        <is>
          <t>Paolo Ricci</t>
        </is>
      </c>
      <c r="C17" s="18" t="inlineStr">
        <is>
          <t>COM-013</t>
        </is>
      </c>
      <c r="D17" s="18" t="inlineStr">
        <is>
          <t>ATT-005</t>
        </is>
      </c>
      <c r="E17" s="18" t="n">
        <v>6</v>
      </c>
      <c r="F17" s="19" t="n">
        <v>70</v>
      </c>
      <c r="G17" s="19">
        <f>E17*F17</f>
        <v/>
      </c>
      <c r="H17" s="18" t="inlineStr">
        <is>
          <t>Straordinario</t>
        </is>
      </c>
    </row>
    <row r="18">
      <c r="A18" s="23" t="n">
        <v>46051</v>
      </c>
      <c r="B18" s="20" t="inlineStr">
        <is>
          <t>Laura Bianchi</t>
        </is>
      </c>
      <c r="C18" s="20" t="inlineStr">
        <is>
          <t>COM-006</t>
        </is>
      </c>
      <c r="D18" s="20" t="inlineStr">
        <is>
          <t>ATT-007</t>
        </is>
      </c>
      <c r="E18" s="20" t="n">
        <v>6</v>
      </c>
      <c r="F18" s="21" t="n">
        <v>55</v>
      </c>
      <c r="G18" s="21">
        <f>E18*F18</f>
        <v/>
      </c>
      <c r="H18" s="20" t="inlineStr"/>
    </row>
    <row r="19">
      <c r="A19" s="22" t="n">
        <v>46047</v>
      </c>
      <c r="B19" s="18" t="inlineStr">
        <is>
          <t>Paolo Ricci</t>
        </is>
      </c>
      <c r="C19" s="18" t="inlineStr">
        <is>
          <t>COM-002</t>
        </is>
      </c>
      <c r="D19" s="18" t="inlineStr">
        <is>
          <t>ATT-014</t>
        </is>
      </c>
      <c r="E19" s="18" t="n">
        <v>4</v>
      </c>
      <c r="F19" s="19" t="n">
        <v>70</v>
      </c>
      <c r="G19" s="19">
        <f>E19*F19</f>
        <v/>
      </c>
      <c r="H19" s="18" t="inlineStr">
        <is>
          <t>Formazione</t>
        </is>
      </c>
    </row>
    <row r="20">
      <c r="A20" s="23" t="n">
        <v>46041</v>
      </c>
      <c r="B20" s="20" t="inlineStr">
        <is>
          <t>Andrea Greco</t>
        </is>
      </c>
      <c r="C20" s="20" t="inlineStr">
        <is>
          <t>COM-007</t>
        </is>
      </c>
      <c r="D20" s="20" t="inlineStr">
        <is>
          <t>ATT-013</t>
        </is>
      </c>
      <c r="E20" s="20" t="n">
        <v>10</v>
      </c>
      <c r="F20" s="21" t="n">
        <v>60</v>
      </c>
      <c r="G20" s="21">
        <f>E20*F20</f>
        <v/>
      </c>
      <c r="H20" s="20" t="inlineStr"/>
    </row>
    <row r="21">
      <c r="A21" s="22" t="n">
        <v>46033</v>
      </c>
      <c r="B21" s="18" t="inlineStr">
        <is>
          <t>Marco Colombo</t>
        </is>
      </c>
      <c r="C21" s="18" t="inlineStr">
        <is>
          <t>COM-004</t>
        </is>
      </c>
      <c r="D21" s="18" t="inlineStr">
        <is>
          <t>ATT-011</t>
        </is>
      </c>
      <c r="E21" s="18" t="n">
        <v>6</v>
      </c>
      <c r="F21" s="19" t="n">
        <v>40</v>
      </c>
      <c r="G21" s="19">
        <f>E21*F21</f>
        <v/>
      </c>
      <c r="H21" s="18" t="inlineStr">
        <is>
          <t>Formazione</t>
        </is>
      </c>
    </row>
    <row r="22">
      <c r="A22" s="23" t="n">
        <v>46046</v>
      </c>
      <c r="B22" s="20" t="inlineStr">
        <is>
          <t>Marco Colombo</t>
        </is>
      </c>
      <c r="C22" s="20" t="inlineStr">
        <is>
          <t>COM-011</t>
        </is>
      </c>
      <c r="D22" s="20" t="inlineStr">
        <is>
          <t>ATT-004</t>
        </is>
      </c>
      <c r="E22" s="20" t="n">
        <v>10</v>
      </c>
      <c r="F22" s="21" t="n">
        <v>40</v>
      </c>
      <c r="G22" s="21">
        <f>E22*F22</f>
        <v/>
      </c>
      <c r="H22" s="20" t="inlineStr">
        <is>
          <t>Riunione</t>
        </is>
      </c>
    </row>
    <row r="23">
      <c r="A23" s="22" t="n">
        <v>46035</v>
      </c>
      <c r="B23" s="18" t="inlineStr">
        <is>
          <t>Elena Conti</t>
        </is>
      </c>
      <c r="C23" s="18" t="inlineStr">
        <is>
          <t>COM-001</t>
        </is>
      </c>
      <c r="D23" s="18" t="inlineStr">
        <is>
          <t>ATT-005</t>
        </is>
      </c>
      <c r="E23" s="18" t="n">
        <v>6</v>
      </c>
      <c r="F23" s="19" t="n">
        <v>55</v>
      </c>
      <c r="G23" s="19">
        <f>E23*F23</f>
        <v/>
      </c>
      <c r="H23" s="18" t="inlineStr">
        <is>
          <t>Riunione</t>
        </is>
      </c>
    </row>
    <row r="24">
      <c r="A24" s="23" t="n">
        <v>46049</v>
      </c>
      <c r="B24" s="20" t="inlineStr">
        <is>
          <t>Giulia Romano</t>
        </is>
      </c>
      <c r="C24" s="20" t="inlineStr">
        <is>
          <t>COM-011</t>
        </is>
      </c>
      <c r="D24" s="20" t="inlineStr">
        <is>
          <t>ATT-018</t>
        </is>
      </c>
      <c r="E24" s="20" t="n">
        <v>4</v>
      </c>
      <c r="F24" s="21" t="n">
        <v>35</v>
      </c>
      <c r="G24" s="21">
        <f>E24*F24</f>
        <v/>
      </c>
      <c r="H24" s="20" t="inlineStr"/>
    </row>
    <row r="25">
      <c r="A25" s="22" t="n">
        <v>46031</v>
      </c>
      <c r="B25" s="18" t="inlineStr">
        <is>
          <t>Laura Bianchi</t>
        </is>
      </c>
      <c r="C25" s="18" t="inlineStr">
        <is>
          <t>COM-007</t>
        </is>
      </c>
      <c r="D25" s="18" t="inlineStr">
        <is>
          <t>ATT-017</t>
        </is>
      </c>
      <c r="E25" s="18" t="n">
        <v>10</v>
      </c>
      <c r="F25" s="19" t="n">
        <v>55</v>
      </c>
      <c r="G25" s="19">
        <f>E25*F25</f>
        <v/>
      </c>
      <c r="H25" s="18" t="inlineStr">
        <is>
          <t>Riunione</t>
        </is>
      </c>
    </row>
    <row r="26">
      <c r="A26" s="23" t="n">
        <v>46026</v>
      </c>
      <c r="B26" s="20" t="inlineStr">
        <is>
          <t>Giulia Romano</t>
        </is>
      </c>
      <c r="C26" s="20" t="inlineStr">
        <is>
          <t>COM-001</t>
        </is>
      </c>
      <c r="D26" s="20" t="inlineStr">
        <is>
          <t>ATT-010</t>
        </is>
      </c>
      <c r="E26" s="20" t="n">
        <v>8</v>
      </c>
      <c r="F26" s="21" t="n">
        <v>35</v>
      </c>
      <c r="G26" s="21">
        <f>E26*F26</f>
        <v/>
      </c>
      <c r="H26" s="20" t="inlineStr">
        <is>
          <t>Formazione</t>
        </is>
      </c>
    </row>
    <row r="27">
      <c r="A27" s="22" t="n">
        <v>46047</v>
      </c>
      <c r="B27" s="18" t="inlineStr">
        <is>
          <t>Mario Rossi</t>
        </is>
      </c>
      <c r="C27" s="18" t="inlineStr">
        <is>
          <t>COM-001</t>
        </is>
      </c>
      <c r="D27" s="18" t="inlineStr">
        <is>
          <t>ATT-017</t>
        </is>
      </c>
      <c r="E27" s="18" t="n">
        <v>4</v>
      </c>
      <c r="F27" s="19" t="n">
        <v>65</v>
      </c>
      <c r="G27" s="19">
        <f>E27*F27</f>
        <v/>
      </c>
      <c r="H27" s="18" t="inlineStr">
        <is>
          <t>Straordinario</t>
        </is>
      </c>
    </row>
    <row r="28">
      <c r="A28" s="23" t="n">
        <v>46035</v>
      </c>
      <c r="B28" s="20" t="inlineStr">
        <is>
          <t>Anna Ferrari</t>
        </is>
      </c>
      <c r="C28" s="20" t="inlineStr">
        <is>
          <t>COM-001</t>
        </is>
      </c>
      <c r="D28" s="20" t="inlineStr">
        <is>
          <t>ATT-019</t>
        </is>
      </c>
      <c r="E28" s="20" t="n">
        <v>6</v>
      </c>
      <c r="F28" s="21" t="n">
        <v>45</v>
      </c>
      <c r="G28" s="21">
        <f>E28*F28</f>
        <v/>
      </c>
      <c r="H28" s="20" t="inlineStr"/>
    </row>
    <row r="29">
      <c r="A29" s="22" t="n">
        <v>46048</v>
      </c>
      <c r="B29" s="18" t="inlineStr">
        <is>
          <t>Giulia Romano</t>
        </is>
      </c>
      <c r="C29" s="18" t="inlineStr">
        <is>
          <t>COM-002</t>
        </is>
      </c>
      <c r="D29" s="18" t="inlineStr">
        <is>
          <t>ATT-020</t>
        </is>
      </c>
      <c r="E29" s="18" t="n">
        <v>8</v>
      </c>
      <c r="F29" s="19" t="n">
        <v>35</v>
      </c>
      <c r="G29" s="19">
        <f>E29*F29</f>
        <v/>
      </c>
      <c r="H29" s="18" t="inlineStr">
        <is>
          <t>Riunione</t>
        </is>
      </c>
    </row>
    <row r="30">
      <c r="A30" s="23" t="n">
        <v>46045</v>
      </c>
      <c r="B30" s="20" t="inlineStr">
        <is>
          <t>Giulia Romano</t>
        </is>
      </c>
      <c r="C30" s="20" t="inlineStr">
        <is>
          <t>COM-004</t>
        </is>
      </c>
      <c r="D30" s="20" t="inlineStr">
        <is>
          <t>ATT-020</t>
        </is>
      </c>
      <c r="E30" s="20" t="n">
        <v>6</v>
      </c>
      <c r="F30" s="21" t="n">
        <v>35</v>
      </c>
      <c r="G30" s="21">
        <f>E30*F30</f>
        <v/>
      </c>
      <c r="H30" s="20" t="inlineStr">
        <is>
          <t>Riunione</t>
        </is>
      </c>
    </row>
    <row r="31">
      <c r="A31" s="22" t="n">
        <v>46023</v>
      </c>
      <c r="B31" s="18" t="inlineStr">
        <is>
          <t>Mario Rossi</t>
        </is>
      </c>
      <c r="C31" s="18" t="inlineStr">
        <is>
          <t>COM-012</t>
        </is>
      </c>
      <c r="D31" s="18" t="inlineStr">
        <is>
          <t>ATT-017</t>
        </is>
      </c>
      <c r="E31" s="18" t="n">
        <v>10</v>
      </c>
      <c r="F31" s="19" t="n">
        <v>65</v>
      </c>
      <c r="G31" s="19">
        <f>E31*F31</f>
        <v/>
      </c>
      <c r="H31" s="18" t="inlineStr">
        <is>
          <t>Straordinario</t>
        </is>
      </c>
    </row>
    <row r="32">
      <c r="A32" s="23" t="n">
        <v>46049</v>
      </c>
      <c r="B32" s="20" t="inlineStr">
        <is>
          <t>Anna Ferrari</t>
        </is>
      </c>
      <c r="C32" s="20" t="inlineStr">
        <is>
          <t>COM-013</t>
        </is>
      </c>
      <c r="D32" s="20" t="inlineStr">
        <is>
          <t>ATT-017</t>
        </is>
      </c>
      <c r="E32" s="20" t="n">
        <v>8</v>
      </c>
      <c r="F32" s="21" t="n">
        <v>45</v>
      </c>
      <c r="G32" s="21">
        <f>E32*F32</f>
        <v/>
      </c>
      <c r="H32" s="20" t="inlineStr">
        <is>
          <t>Straordinario</t>
        </is>
      </c>
    </row>
    <row r="34">
      <c r="D34" s="24" t="inlineStr">
        <is>
          <t>TOTALE:</t>
        </is>
      </c>
      <c r="E34" s="25">
        <f>SUM(E3:E32)</f>
        <v/>
      </c>
      <c r="F34" s="26" t="n"/>
      <c r="G34" s="27">
        <f>SUM(G3:G32)</f>
        <v/>
      </c>
    </row>
  </sheetData>
  <mergeCells count="1">
    <mergeCell ref="A1:H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I19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2" customWidth="1" min="3" max="3"/>
    <col width="20" customWidth="1" min="4" max="4"/>
    <col width="14" customWidth="1" min="5" max="5"/>
    <col width="10" customWidth="1" min="6" max="6"/>
    <col width="14" customWidth="1" min="7" max="7"/>
    <col width="14" customWidth="1" min="8" max="8"/>
    <col width="16" customWidth="1" min="9" max="9"/>
  </cols>
  <sheetData>
    <row r="1" ht="30" customHeight="1">
      <c r="A1" s="8" t="inlineStr">
        <is>
          <t>FATTURAZIONE E INCASSI</t>
        </is>
      </c>
    </row>
    <row r="2" ht="35" customHeight="1">
      <c r="A2" s="9" t="inlineStr">
        <is>
          <t>N. Fattura</t>
        </is>
      </c>
      <c r="B2" s="9" t="inlineStr">
        <is>
          <t>Data Emissione</t>
        </is>
      </c>
      <c r="C2" s="9" t="inlineStr">
        <is>
          <t>ID Commessa</t>
        </is>
      </c>
      <c r="D2" s="9" t="inlineStr">
        <is>
          <t>Cliente</t>
        </is>
      </c>
      <c r="E2" s="9" t="inlineStr">
        <is>
          <t>Importo €</t>
        </is>
      </c>
      <c r="F2" s="9" t="inlineStr">
        <is>
          <t>IVA %</t>
        </is>
      </c>
      <c r="G2" s="9" t="inlineStr">
        <is>
          <t>Totale €</t>
        </is>
      </c>
      <c r="H2" s="9" t="inlineStr">
        <is>
          <t>Data Scadenza</t>
        </is>
      </c>
      <c r="I2" s="9" t="inlineStr">
        <is>
          <t>Stato Pagamento</t>
        </is>
      </c>
    </row>
    <row r="3">
      <c r="A3" s="18" t="inlineStr">
        <is>
          <t>2026/0001</t>
        </is>
      </c>
      <c r="B3" s="22" t="n">
        <v>45988</v>
      </c>
      <c r="C3" s="18" t="inlineStr">
        <is>
          <t>COM-004</t>
        </is>
      </c>
      <c r="D3" s="18" t="inlineStr">
        <is>
          <t>Theta Digital</t>
        </is>
      </c>
      <c r="E3" s="28" t="n">
        <v>23665</v>
      </c>
      <c r="F3" s="29" t="n">
        <v>0.22</v>
      </c>
      <c r="G3" s="28">
        <f>E3*(1+F3)</f>
        <v/>
      </c>
      <c r="H3" s="22" t="n">
        <v>46018</v>
      </c>
      <c r="I3" s="18" t="inlineStr">
        <is>
          <t>Parziale</t>
        </is>
      </c>
    </row>
    <row r="4">
      <c r="A4" s="20" t="inlineStr">
        <is>
          <t>2026/0002</t>
        </is>
      </c>
      <c r="B4" s="23" t="n">
        <v>45995</v>
      </c>
      <c r="C4" s="20" t="inlineStr">
        <is>
          <t>COM-008</t>
        </is>
      </c>
      <c r="D4" s="20" t="inlineStr">
        <is>
          <t>Beta Industries</t>
        </is>
      </c>
      <c r="E4" s="30" t="n">
        <v>29028</v>
      </c>
      <c r="F4" s="31" t="n">
        <v>0.22</v>
      </c>
      <c r="G4" s="30">
        <f>E4*(1+F4)</f>
        <v/>
      </c>
      <c r="H4" s="23" t="n">
        <v>46025</v>
      </c>
      <c r="I4" s="20" t="inlineStr">
        <is>
          <t>Parziale</t>
        </is>
      </c>
    </row>
    <row r="5">
      <c r="A5" s="18" t="inlineStr">
        <is>
          <t>2026/0003</t>
        </is>
      </c>
      <c r="B5" s="22" t="n">
        <v>46029</v>
      </c>
      <c r="C5" s="18" t="inlineStr">
        <is>
          <t>COM-005</t>
        </is>
      </c>
      <c r="D5" s="18" t="inlineStr">
        <is>
          <t>Epsilon Group</t>
        </is>
      </c>
      <c r="E5" s="28" t="n">
        <v>26952</v>
      </c>
      <c r="F5" s="29" t="n">
        <v>0.22</v>
      </c>
      <c r="G5" s="28">
        <f>E5*(1+F5)</f>
        <v/>
      </c>
      <c r="H5" s="22" t="n">
        <v>46059</v>
      </c>
      <c r="I5" s="18" t="inlineStr">
        <is>
          <t>Parziale</t>
        </is>
      </c>
    </row>
    <row r="6">
      <c r="A6" s="20" t="inlineStr">
        <is>
          <t>2026/0004</t>
        </is>
      </c>
      <c r="B6" s="23" t="n">
        <v>46026</v>
      </c>
      <c r="C6" s="20" t="inlineStr">
        <is>
          <t>COM-014</t>
        </is>
      </c>
      <c r="D6" s="20" t="inlineStr">
        <is>
          <t>Beta Industries</t>
        </is>
      </c>
      <c r="E6" s="30" t="n">
        <v>37328</v>
      </c>
      <c r="F6" s="31" t="n">
        <v>0.22</v>
      </c>
      <c r="G6" s="30">
        <f>E6*(1+F6)</f>
        <v/>
      </c>
      <c r="H6" s="23" t="n">
        <v>46056</v>
      </c>
      <c r="I6" s="20" t="inlineStr">
        <is>
          <t>Pagata</t>
        </is>
      </c>
    </row>
    <row r="7">
      <c r="A7" s="18" t="inlineStr">
        <is>
          <t>2026/0005</t>
        </is>
      </c>
      <c r="B7" s="22" t="n">
        <v>46018</v>
      </c>
      <c r="C7" s="18" t="inlineStr">
        <is>
          <t>COM-004</t>
        </is>
      </c>
      <c r="D7" s="18" t="inlineStr">
        <is>
          <t>Theta Digital</t>
        </is>
      </c>
      <c r="E7" s="28" t="n">
        <v>17695</v>
      </c>
      <c r="F7" s="29" t="n">
        <v>0.22</v>
      </c>
      <c r="G7" s="28">
        <f>E7*(1+F7)</f>
        <v/>
      </c>
      <c r="H7" s="22" t="n">
        <v>46048</v>
      </c>
      <c r="I7" s="18" t="inlineStr">
        <is>
          <t>Pagata</t>
        </is>
      </c>
    </row>
    <row r="8">
      <c r="A8" s="20" t="inlineStr">
        <is>
          <t>2026/0006</t>
        </is>
      </c>
      <c r="B8" s="23" t="n">
        <v>46018</v>
      </c>
      <c r="C8" s="20" t="inlineStr">
        <is>
          <t>COM-001</t>
        </is>
      </c>
      <c r="D8" s="20" t="inlineStr">
        <is>
          <t>Iota Consulting</t>
        </is>
      </c>
      <c r="E8" s="30" t="n">
        <v>34114</v>
      </c>
      <c r="F8" s="31" t="n">
        <v>0.22</v>
      </c>
      <c r="G8" s="30">
        <f>E8*(1+F8)</f>
        <v/>
      </c>
      <c r="H8" s="23" t="n">
        <v>46048</v>
      </c>
      <c r="I8" s="20" t="inlineStr">
        <is>
          <t>Parziale</t>
        </is>
      </c>
    </row>
    <row r="9">
      <c r="A9" s="18" t="inlineStr">
        <is>
          <t>2026/0007</t>
        </is>
      </c>
      <c r="B9" s="22" t="n">
        <v>46031</v>
      </c>
      <c r="C9" s="18" t="inlineStr">
        <is>
          <t>COM-006</t>
        </is>
      </c>
      <c r="D9" s="18" t="inlineStr">
        <is>
          <t>Eta Systems</t>
        </is>
      </c>
      <c r="E9" s="28" t="n">
        <v>11352</v>
      </c>
      <c r="F9" s="29" t="n">
        <v>0.22</v>
      </c>
      <c r="G9" s="28">
        <f>E9*(1+F9)</f>
        <v/>
      </c>
      <c r="H9" s="22" t="n">
        <v>46061</v>
      </c>
      <c r="I9" s="18" t="inlineStr">
        <is>
          <t>Parziale</t>
        </is>
      </c>
    </row>
    <row r="10">
      <c r="A10" s="20" t="inlineStr">
        <is>
          <t>2026/0008</t>
        </is>
      </c>
      <c r="B10" s="23" t="n">
        <v>46014</v>
      </c>
      <c r="C10" s="20" t="inlineStr">
        <is>
          <t>COM-012</t>
        </is>
      </c>
      <c r="D10" s="20" t="inlineStr">
        <is>
          <t>Gamma Tech</t>
        </is>
      </c>
      <c r="E10" s="30" t="n">
        <v>24330</v>
      </c>
      <c r="F10" s="31" t="n">
        <v>0.22</v>
      </c>
      <c r="G10" s="30">
        <f>E10*(1+F10)</f>
        <v/>
      </c>
      <c r="H10" s="23" t="n">
        <v>46044</v>
      </c>
      <c r="I10" s="20" t="inlineStr">
        <is>
          <t>In attesa</t>
        </is>
      </c>
    </row>
    <row r="11">
      <c r="A11" s="18" t="inlineStr">
        <is>
          <t>2026/0009</t>
        </is>
      </c>
      <c r="B11" s="22" t="n">
        <v>45992</v>
      </c>
      <c r="C11" s="18" t="inlineStr">
        <is>
          <t>COM-009</t>
        </is>
      </c>
      <c r="D11" s="18" t="inlineStr">
        <is>
          <t>Acme SRL</t>
        </is>
      </c>
      <c r="E11" s="28" t="n">
        <v>47311</v>
      </c>
      <c r="F11" s="29" t="n">
        <v>0.22</v>
      </c>
      <c r="G11" s="28">
        <f>E11*(1+F11)</f>
        <v/>
      </c>
      <c r="H11" s="22" t="n">
        <v>46022</v>
      </c>
      <c r="I11" s="18" t="inlineStr">
        <is>
          <t>Parziale</t>
        </is>
      </c>
    </row>
    <row r="12">
      <c r="A12" s="20" t="inlineStr">
        <is>
          <t>2026/0010</t>
        </is>
      </c>
      <c r="B12" s="23" t="n">
        <v>46005</v>
      </c>
      <c r="C12" s="20" t="inlineStr">
        <is>
          <t>COM-003</t>
        </is>
      </c>
      <c r="D12" s="20" t="inlineStr">
        <is>
          <t>Eta Systems</t>
        </is>
      </c>
      <c r="E12" s="30" t="n">
        <v>36125</v>
      </c>
      <c r="F12" s="31" t="n">
        <v>0.22</v>
      </c>
      <c r="G12" s="30">
        <f>E12*(1+F12)</f>
        <v/>
      </c>
      <c r="H12" s="23" t="n">
        <v>46035</v>
      </c>
      <c r="I12" s="20" t="inlineStr">
        <is>
          <t>In attesa</t>
        </is>
      </c>
    </row>
    <row r="13">
      <c r="A13" s="18" t="inlineStr">
        <is>
          <t>2026/0011</t>
        </is>
      </c>
      <c r="B13" s="22" t="n">
        <v>45984</v>
      </c>
      <c r="C13" s="18" t="inlineStr">
        <is>
          <t>COM-011</t>
        </is>
      </c>
      <c r="D13" s="18" t="inlineStr">
        <is>
          <t>Gamma Tech</t>
        </is>
      </c>
      <c r="E13" s="28" t="n">
        <v>9295</v>
      </c>
      <c r="F13" s="29" t="n">
        <v>0.22</v>
      </c>
      <c r="G13" s="28">
        <f>E13*(1+F13)</f>
        <v/>
      </c>
      <c r="H13" s="22" t="n">
        <v>46014</v>
      </c>
      <c r="I13" s="18" t="inlineStr">
        <is>
          <t>Pagata</t>
        </is>
      </c>
    </row>
    <row r="14">
      <c r="A14" s="20" t="inlineStr">
        <is>
          <t>2026/0012</t>
        </is>
      </c>
      <c r="B14" s="23" t="n">
        <v>46019</v>
      </c>
      <c r="C14" s="20" t="inlineStr">
        <is>
          <t>COM-007</t>
        </is>
      </c>
      <c r="D14" s="20" t="inlineStr">
        <is>
          <t>Zeta Solutions</t>
        </is>
      </c>
      <c r="E14" s="30" t="n">
        <v>43236</v>
      </c>
      <c r="F14" s="31" t="n">
        <v>0.22</v>
      </c>
      <c r="G14" s="30">
        <f>E14*(1+F14)</f>
        <v/>
      </c>
      <c r="H14" s="23" t="n">
        <v>46049</v>
      </c>
      <c r="I14" s="20" t="inlineStr">
        <is>
          <t>Parziale</t>
        </is>
      </c>
    </row>
    <row r="15">
      <c r="A15" s="18" t="inlineStr">
        <is>
          <t>2026/0013</t>
        </is>
      </c>
      <c r="B15" s="22" t="n">
        <v>45980</v>
      </c>
      <c r="C15" s="18" t="inlineStr">
        <is>
          <t>COM-012</t>
        </is>
      </c>
      <c r="D15" s="18" t="inlineStr">
        <is>
          <t>Gamma Tech</t>
        </is>
      </c>
      <c r="E15" s="28" t="n">
        <v>49104</v>
      </c>
      <c r="F15" s="29" t="n">
        <v>0.22</v>
      </c>
      <c r="G15" s="28">
        <f>E15*(1+F15)</f>
        <v/>
      </c>
      <c r="H15" s="22" t="n">
        <v>46010</v>
      </c>
      <c r="I15" s="18" t="inlineStr">
        <is>
          <t>In attesa</t>
        </is>
      </c>
    </row>
    <row r="16">
      <c r="A16" s="20" t="inlineStr">
        <is>
          <t>2026/0014</t>
        </is>
      </c>
      <c r="B16" s="23" t="n">
        <v>45989</v>
      </c>
      <c r="C16" s="20" t="inlineStr">
        <is>
          <t>COM-006</t>
        </is>
      </c>
      <c r="D16" s="20" t="inlineStr">
        <is>
          <t>Eta Systems</t>
        </is>
      </c>
      <c r="E16" s="30" t="n">
        <v>34922</v>
      </c>
      <c r="F16" s="31" t="n">
        <v>0.22</v>
      </c>
      <c r="G16" s="30">
        <f>E16*(1+F16)</f>
        <v/>
      </c>
      <c r="H16" s="23" t="n">
        <v>46019</v>
      </c>
      <c r="I16" s="20" t="inlineStr">
        <is>
          <t>In attesa</t>
        </is>
      </c>
    </row>
    <row r="17">
      <c r="A17" s="18" t="inlineStr">
        <is>
          <t>2026/0015</t>
        </is>
      </c>
      <c r="B17" s="22" t="n">
        <v>46001</v>
      </c>
      <c r="C17" s="18" t="inlineStr">
        <is>
          <t>COM-014</t>
        </is>
      </c>
      <c r="D17" s="18" t="inlineStr">
        <is>
          <t>Beta Industries</t>
        </is>
      </c>
      <c r="E17" s="28" t="n">
        <v>16346</v>
      </c>
      <c r="F17" s="29" t="n">
        <v>0.22</v>
      </c>
      <c r="G17" s="28">
        <f>E17*(1+F17)</f>
        <v/>
      </c>
      <c r="H17" s="22" t="n">
        <v>46031</v>
      </c>
      <c r="I17" s="18" t="inlineStr">
        <is>
          <t>In attesa</t>
        </is>
      </c>
    </row>
    <row r="19">
      <c r="D19" s="32" t="inlineStr">
        <is>
          <t>TOTALE FATTURATO:</t>
        </is>
      </c>
      <c r="G19" s="33">
        <f>SUM(G3:G17)</f>
        <v/>
      </c>
    </row>
  </sheetData>
  <mergeCells count="1">
    <mergeCell ref="A1:I1"/>
  </mergeCells>
  <conditionalFormatting sqref="I3:I17">
    <cfRule type="expression" priority="1" dxfId="0">
      <formula>I3="Pagata"</formula>
    </cfRule>
    <cfRule type="expression" priority="2" dxfId="1">
      <formula>I3="Scaduta"</formula>
    </cfRule>
  </conditionalFormatting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92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</cols>
  <sheetData>
    <row r="1" ht="40" customHeight="1">
      <c r="A1" s="1" t="inlineStr">
        <is>
          <t>GUIDA AL MODELLO DI GESTIONE COMMESSE</t>
        </is>
      </c>
    </row>
    <row r="4" ht="25" customHeight="1">
      <c r="A4" s="34" t="inlineStr">
        <is>
          <t>PANORAMICA GENERALE</t>
        </is>
      </c>
    </row>
    <row r="5" ht="25" customHeight="1">
      <c r="A5" s="34" t="inlineStr">
        <is>
          <t>Questo modello Excel è progettato per gestire in modo completo le commesse aziendali, il team, le attività, i timesheet e la fatturazione.</t>
        </is>
      </c>
    </row>
    <row r="7" ht="25" customHeight="1">
      <c r="A7" s="34" t="inlineStr">
        <is>
          <t>FOGLIO DASHBOARD</t>
        </is>
      </c>
    </row>
    <row r="8" ht="30" customHeight="1">
      <c r="A8" s="35" t="inlineStr">
        <is>
          <t>• Vista riepilogativa con KPI principali</t>
        </is>
      </c>
      <c r="D8" s="36" t="inlineStr">
        <is>
          <t>Monitora i dati chiave in tempo reale</t>
        </is>
      </c>
    </row>
    <row r="9" ht="30" customHeight="1">
      <c r="A9" s="35" t="inlineStr">
        <is>
          <t>• Grafici automatici</t>
        </is>
      </c>
      <c r="D9" s="36" t="inlineStr">
        <is>
          <t>Visualizza la distribuzione delle commesse e i budget</t>
        </is>
      </c>
    </row>
    <row r="10" ht="30" customHeight="1">
      <c r="A10" s="35" t="inlineStr">
        <is>
          <t>• Aggiornamento automatico</t>
        </is>
      </c>
      <c r="D10" s="36" t="inlineStr">
        <is>
          <t>I dati si aggiornano dai fogli collegati</t>
        </is>
      </c>
    </row>
    <row r="12" ht="25" customHeight="1">
      <c r="A12" s="34" t="inlineStr">
        <is>
          <t>FOGLIO COMMESSE</t>
        </is>
      </c>
    </row>
    <row r="13" ht="30" customHeight="1">
      <c r="A13" s="35" t="inlineStr">
        <is>
          <t>• Gestione completa delle commesse</t>
        </is>
      </c>
      <c r="D13" s="36" t="inlineStr">
        <is>
          <t>Inserisci ID, cliente, nome, responsabile</t>
        </is>
      </c>
    </row>
    <row r="14" ht="30" customHeight="1">
      <c r="A14" s="35" t="inlineStr">
        <is>
          <t>• Tracking temporale</t>
        </is>
      </c>
      <c r="D14" s="36" t="inlineStr">
        <is>
          <t>Data inizio, data fine, durata</t>
        </is>
      </c>
    </row>
    <row r="15" ht="30" customHeight="1">
      <c r="A15" s="35" t="inlineStr">
        <is>
          <t>• Controllo economico</t>
        </is>
      </c>
      <c r="D15" s="36" t="inlineStr">
        <is>
          <t>Budget, costi attuali, margini</t>
        </is>
      </c>
    </row>
    <row r="16" ht="30" customHeight="1">
      <c r="A16" s="35" t="inlineStr">
        <is>
          <t>• Monitoraggio ore</t>
        </is>
      </c>
      <c r="D16" s="36" t="inlineStr">
        <is>
          <t>Ore previste vs ore lavorate</t>
        </is>
      </c>
    </row>
    <row r="17" ht="30" customHeight="1">
      <c r="A17" s="35" t="inlineStr">
        <is>
          <t>• Stati e priorità</t>
        </is>
      </c>
      <c r="D17" s="36" t="inlineStr">
        <is>
          <t>Con validazione dati e formattazione condizionale</t>
        </is>
      </c>
    </row>
    <row r="18" ht="30" customHeight="1">
      <c r="A18" s="35" t="inlineStr">
        <is>
          <t>• Percentuale fatturato</t>
        </is>
      </c>
      <c r="D18" s="36" t="inlineStr">
        <is>
          <t>Con barra di avanzamento visiva</t>
        </is>
      </c>
    </row>
    <row r="20" ht="25" customHeight="1">
      <c r="A20" s="34" t="inlineStr">
        <is>
          <t>FOGLIO TEAM</t>
        </is>
      </c>
    </row>
    <row r="21" ht="30" customHeight="1">
      <c r="A21" s="35" t="inlineStr">
        <is>
          <t>• Anagrafica risorse</t>
        </is>
      </c>
      <c r="D21" s="36" t="inlineStr">
        <is>
          <t>Nome, ruolo, contatti</t>
        </is>
      </c>
    </row>
    <row r="22" ht="30" customHeight="1">
      <c r="A22" s="35" t="inlineStr">
        <is>
          <t>• Tariffe orarie</t>
        </is>
      </c>
      <c r="D22" s="36" t="inlineStr">
        <is>
          <t>Per calcolo costi e fatturazione</t>
        </is>
      </c>
    </row>
    <row r="23" ht="30" customHeight="1">
      <c r="A23" s="35" t="inlineStr">
        <is>
          <t>• Disponibilità mensile</t>
        </is>
      </c>
      <c r="D23" s="36" t="inlineStr">
        <is>
          <t>Ore disponibili per pianificazione</t>
        </is>
      </c>
    </row>
    <row r="24" ht="30" customHeight="1">
      <c r="A24" s="35" t="inlineStr">
        <is>
          <t>• Competenze</t>
        </is>
      </c>
      <c r="D24" s="36" t="inlineStr">
        <is>
          <t>Skill e tecnologie</t>
        </is>
      </c>
    </row>
    <row r="26" ht="25" customHeight="1">
      <c r="A26" s="34" t="inlineStr">
        <is>
          <t>FOGLIO ATTIVITÀ</t>
        </is>
      </c>
    </row>
    <row r="27" ht="30" customHeight="1">
      <c r="A27" s="35" t="inlineStr">
        <is>
          <t>• Registro dettagliato attività</t>
        </is>
      </c>
      <c r="D27" s="36" t="inlineStr">
        <is>
          <t>Collegamento a commesse e risorse</t>
        </is>
      </c>
    </row>
    <row r="28" ht="30" customHeight="1">
      <c r="A28" s="35" t="inlineStr">
        <is>
          <t>• Pianificazione temporale</t>
        </is>
      </c>
      <c r="D28" s="36" t="inlineStr">
        <is>
          <t>Date inizio/fine per ogni attività</t>
        </is>
      </c>
    </row>
    <row r="29" ht="30" customHeight="1">
      <c r="A29" s="35" t="inlineStr">
        <is>
          <t>• Tracking ore</t>
        </is>
      </c>
      <c r="D29" s="36" t="inlineStr">
        <is>
          <t>Stimate vs effettive</t>
        </is>
      </c>
    </row>
    <row r="30" ht="30" customHeight="1">
      <c r="A30" s="35" t="inlineStr">
        <is>
          <t>• Stati attività</t>
        </is>
      </c>
      <c r="D30" s="36" t="inlineStr">
        <is>
          <t>Con formattazione condizionale</t>
        </is>
      </c>
    </row>
    <row r="32" ht="25" customHeight="1">
      <c r="A32" s="34" t="inlineStr">
        <is>
          <t>FOGLIO TIMESHEET</t>
        </is>
      </c>
    </row>
    <row r="33" ht="30" customHeight="1">
      <c r="A33" s="35" t="inlineStr">
        <is>
          <t>• Registrazione giornaliera ore</t>
        </is>
      </c>
      <c r="D33" s="36" t="inlineStr">
        <is>
          <t>Data, risorsa, commessa, attività</t>
        </is>
      </c>
    </row>
    <row r="34" ht="30" customHeight="1">
      <c r="A34" s="35" t="inlineStr">
        <is>
          <t>• Calcolo automatico costi</t>
        </is>
      </c>
      <c r="D34" s="36" t="inlineStr">
        <is>
          <t>Ore × tariffa oraria</t>
        </is>
      </c>
    </row>
    <row r="35" ht="30" customHeight="1">
      <c r="A35" s="35" t="inlineStr">
        <is>
          <t>• Totali automatici</t>
        </is>
      </c>
      <c r="D35" s="36" t="inlineStr">
        <is>
          <t>Somma ore e costi</t>
        </is>
      </c>
    </row>
    <row r="36" ht="30" customHeight="1">
      <c r="A36" s="35" t="inlineStr">
        <is>
          <t>• Note e annotazioni</t>
        </is>
      </c>
      <c r="D36" s="36" t="inlineStr">
        <is>
          <t>Per straordinari, riunioni, formazione</t>
        </is>
      </c>
    </row>
    <row r="38" ht="25" customHeight="1">
      <c r="A38" s="34" t="inlineStr">
        <is>
          <t>FOGLIO FATTURAZIONE</t>
        </is>
      </c>
    </row>
    <row r="39" ht="30" customHeight="1">
      <c r="A39" s="35" t="inlineStr">
        <is>
          <t>• Gestione fatture</t>
        </is>
      </c>
      <c r="D39" s="36" t="inlineStr">
        <is>
          <t>Numero, data, cliente, importi</t>
        </is>
      </c>
    </row>
    <row r="40" ht="30" customHeight="1">
      <c r="A40" s="35" t="inlineStr">
        <is>
          <t>• Calcolo IVA automatico</t>
        </is>
      </c>
      <c r="D40" s="36" t="inlineStr">
        <is>
          <t>Con formula collegata</t>
        </is>
      </c>
    </row>
    <row r="41" ht="30" customHeight="1">
      <c r="A41" s="35" t="inlineStr">
        <is>
          <t>• Scadenze pagamenti</t>
        </is>
      </c>
      <c r="D41" s="36" t="inlineStr">
        <is>
          <t>Tracking date</t>
        </is>
      </c>
    </row>
    <row r="42" ht="30" customHeight="1">
      <c r="A42" s="35" t="inlineStr">
        <is>
          <t>• Stati pagamento</t>
        </is>
      </c>
      <c r="D42" s="36" t="inlineStr">
        <is>
          <t>Con evidenziazione colorata</t>
        </is>
      </c>
    </row>
    <row r="43" ht="30" customHeight="1">
      <c r="A43" s="35" t="inlineStr">
        <is>
          <t>• Totale fatturato</t>
        </is>
      </c>
      <c r="D43" s="36" t="inlineStr">
        <is>
          <t>Calcolo automatico</t>
        </is>
      </c>
    </row>
    <row r="45" ht="25" customHeight="1">
      <c r="A45" s="34" t="inlineStr">
        <is>
          <t>FORMATTAZIONE CONDIZIONALE</t>
        </is>
      </c>
    </row>
    <row r="46" ht="30" customHeight="1">
      <c r="A46" s="35" t="inlineStr">
        <is>
          <t>• Stati commesse</t>
        </is>
      </c>
      <c r="D46" s="36" t="inlineStr">
        <is>
          <t>Colori automatici (verde=completata, rosso=ritardo, blu=in corso)</t>
        </is>
      </c>
    </row>
    <row r="47" ht="30" customHeight="1">
      <c r="A47" s="35" t="inlineStr">
        <is>
          <t>• Priorità</t>
        </is>
      </c>
      <c r="D47" s="36" t="inlineStr">
        <is>
          <t>Rosso=critica, arancione=alta</t>
        </is>
      </c>
    </row>
    <row r="48" ht="30" customHeight="1">
      <c r="A48" s="35" t="inlineStr">
        <is>
          <t>• Percentuale fatturato</t>
        </is>
      </c>
      <c r="D48" s="36" t="inlineStr">
        <is>
          <t>Scala di colori e barre dati</t>
        </is>
      </c>
    </row>
    <row r="49" ht="30" customHeight="1">
      <c r="A49" s="35" t="inlineStr">
        <is>
          <t>• Pagamenti</t>
        </is>
      </c>
      <c r="D49" s="36" t="inlineStr">
        <is>
          <t>Verde=pagata, rosso=scaduta</t>
        </is>
      </c>
    </row>
    <row r="51" ht="25" customHeight="1">
      <c r="A51" s="34" t="inlineStr">
        <is>
          <t>VALIDAZIONE DATI</t>
        </is>
      </c>
    </row>
    <row r="52" ht="30" customHeight="1">
      <c r="A52" s="35" t="inlineStr">
        <is>
          <t>• Stati commesse</t>
        </is>
      </c>
      <c r="D52" s="36" t="inlineStr">
        <is>
          <t>Menu a tendina con valori predefiniti</t>
        </is>
      </c>
    </row>
    <row r="53" ht="30" customHeight="1">
      <c r="A53" s="35" t="inlineStr">
        <is>
          <t>• Priorità</t>
        </is>
      </c>
      <c r="D53" s="36" t="inlineStr">
        <is>
          <t>Critica, Alta, Media, Bassa</t>
        </is>
      </c>
    </row>
    <row r="54" ht="30" customHeight="1">
      <c r="A54" s="35" t="inlineStr">
        <is>
          <t>• Prevenzione errori</t>
        </is>
      </c>
      <c r="D54" s="36" t="inlineStr">
        <is>
          <t>Solo valori consentiti</t>
        </is>
      </c>
    </row>
    <row r="56" ht="25" customHeight="1">
      <c r="A56" s="34" t="inlineStr">
        <is>
          <t>FORMULE PRINCIPALI</t>
        </is>
      </c>
    </row>
    <row r="57" ht="30" customHeight="1">
      <c r="A57" s="35" t="inlineStr">
        <is>
          <t>• Dashboard KPI</t>
        </is>
      </c>
      <c r="D57" s="36">
        <f>COUNTIF(), =SUM() per statistiche</f>
        <v/>
      </c>
    </row>
    <row r="58" ht="30" customHeight="1">
      <c r="A58" s="35" t="inlineStr">
        <is>
          <t>• Timesheet costi</t>
        </is>
      </c>
      <c r="D58" s="36">
        <f>Ore*Tariffa</f>
        <v/>
      </c>
    </row>
    <row r="59" ht="30" customHeight="1">
      <c r="A59" s="35" t="inlineStr">
        <is>
          <t>• Fatturazione totale</t>
        </is>
      </c>
      <c r="D59" s="36">
        <f>Importo*(1+IVA%)</f>
        <v/>
      </c>
    </row>
    <row r="60" ht="30" customHeight="1">
      <c r="A60" s="35" t="inlineStr">
        <is>
          <t>• Grafici</t>
        </is>
      </c>
      <c r="D60" s="36" t="inlineStr">
        <is>
          <t>Riferimenti dinamici ai dati</t>
        </is>
      </c>
    </row>
    <row r="62" ht="25" customHeight="1">
      <c r="A62" s="34" t="inlineStr">
        <is>
          <t>UTILIZZO CONSIGLIATO</t>
        </is>
      </c>
    </row>
    <row r="63" ht="30" customHeight="1">
      <c r="A63" s="35" t="inlineStr">
        <is>
          <t>1. Inserire i dati team nel foglio Team</t>
        </is>
      </c>
      <c r="D63" s="36" t="inlineStr">
        <is>
          <t>Anagrafiche e tariffe</t>
        </is>
      </c>
    </row>
    <row r="64" ht="30" customHeight="1">
      <c r="A64" s="35" t="inlineStr">
        <is>
          <t>2. Creare le commesse nel foglio Commesse</t>
        </is>
      </c>
      <c r="D64" s="36" t="inlineStr">
        <is>
          <t>Con tutti i dettagli</t>
        </is>
      </c>
    </row>
    <row r="65" ht="30" customHeight="1">
      <c r="A65" s="35" t="inlineStr">
        <is>
          <t>3. Pianificare le attività nel foglio Attività</t>
        </is>
      </c>
      <c r="D65" s="36" t="inlineStr">
        <is>
          <t>Collegandole alle commesse</t>
        </is>
      </c>
    </row>
    <row r="66" ht="30" customHeight="1">
      <c r="A66" s="35" t="inlineStr">
        <is>
          <t>4. Registrare ore nel Timesheet</t>
        </is>
      </c>
      <c r="D66" s="36" t="inlineStr">
        <is>
          <t>Giornalmente o settimanalmente</t>
        </is>
      </c>
    </row>
    <row r="67" ht="30" customHeight="1">
      <c r="A67" s="35" t="inlineStr">
        <is>
          <t>5. Emettere fatture nel foglio Fatturazione</t>
        </is>
      </c>
      <c r="D67" s="36" t="inlineStr">
        <is>
          <t>Con riferimento alle commesse</t>
        </is>
      </c>
    </row>
    <row r="68" ht="30" customHeight="1">
      <c r="A68" s="35" t="inlineStr">
        <is>
          <t>6. Monitorare la Dashboard</t>
        </is>
      </c>
      <c r="D68" s="36" t="inlineStr">
        <is>
          <t>Per avere vista d'insieme</t>
        </is>
      </c>
    </row>
    <row r="70" ht="25" customHeight="1">
      <c r="A70" s="34" t="inlineStr">
        <is>
          <t>PERSONALIZZAZIONE</t>
        </is>
      </c>
    </row>
    <row r="71" ht="30" customHeight="1">
      <c r="A71" s="35" t="inlineStr">
        <is>
          <t>• Modificare i colori</t>
        </is>
      </c>
      <c r="D71" s="36" t="inlineStr">
        <is>
          <t>Mantenendo coerenza visiva</t>
        </is>
      </c>
    </row>
    <row r="72" ht="30" customHeight="1">
      <c r="A72" s="35" t="inlineStr">
        <is>
          <t>• Aggiungere campi</t>
        </is>
      </c>
      <c r="D72" s="36" t="inlineStr">
        <is>
          <t>Estendere le tabelle</t>
        </is>
      </c>
    </row>
    <row r="73" ht="30" customHeight="1">
      <c r="A73" s="35" t="inlineStr">
        <is>
          <t>• Creare nuovi grafici</t>
        </is>
      </c>
      <c r="D73" s="36" t="inlineStr">
        <is>
          <t>Dalla scheda Inserisci</t>
        </is>
      </c>
    </row>
    <row r="74" ht="30" customHeight="1">
      <c r="A74" s="35" t="inlineStr">
        <is>
          <t>• Adattare le formule</t>
        </is>
      </c>
      <c r="D74" s="36" t="inlineStr">
        <is>
          <t>Secondo le esigenze</t>
        </is>
      </c>
    </row>
    <row r="76" ht="25" customHeight="1">
      <c r="A76" s="34" t="inlineStr">
        <is>
          <t>MANUTENZIONE</t>
        </is>
      </c>
    </row>
    <row r="77" ht="30" customHeight="1">
      <c r="A77" s="35" t="inlineStr">
        <is>
          <t>• Aggiornare regolarmente i dati</t>
        </is>
      </c>
      <c r="D77" s="36" t="inlineStr">
        <is>
          <t>Per report accurati</t>
        </is>
      </c>
    </row>
    <row r="78" ht="30" customHeight="1">
      <c r="A78" s="35" t="inlineStr">
        <is>
          <t>• Archiviare commesse completate</t>
        </is>
      </c>
      <c r="D78" s="36" t="inlineStr">
        <is>
          <t>Mantenere il foglio ordinato</t>
        </is>
      </c>
    </row>
    <row r="79" ht="30" customHeight="1">
      <c r="A79" s="35" t="inlineStr">
        <is>
          <t>• Backup periodici</t>
        </is>
      </c>
      <c r="D79" s="36" t="inlineStr">
        <is>
          <t>Salvare copie di sicurezza</t>
        </is>
      </c>
    </row>
    <row r="80" ht="30" customHeight="1">
      <c r="A80" s="35" t="inlineStr">
        <is>
          <t>• Verificare le formule</t>
        </is>
      </c>
      <c r="D80" s="36" t="inlineStr">
        <is>
          <t>Dopo modifiche strutturali</t>
        </is>
      </c>
    </row>
    <row r="82" ht="25" customHeight="1">
      <c r="A82" s="34" t="inlineStr">
        <is>
          <t>SUGGERIMENTI</t>
        </is>
      </c>
    </row>
    <row r="83" ht="30" customHeight="1">
      <c r="A83" s="35" t="inlineStr">
        <is>
          <t>✓ Usa i filtri per analisi rapide</t>
        </is>
      </c>
      <c r="D83" s="36" t="inlineStr">
        <is>
          <t>Pulsanti filtro nelle intestazioni</t>
        </is>
      </c>
    </row>
    <row r="84" ht="30" customHeight="1">
      <c r="A84" s="35" t="inlineStr">
        <is>
          <t>✓ Blocca i riquadri</t>
        </is>
      </c>
      <c r="D84" s="36" t="inlineStr">
        <is>
          <t>Per mantenere visibili le intestazioni</t>
        </is>
      </c>
    </row>
    <row r="85" ht="30" customHeight="1">
      <c r="A85" s="35" t="inlineStr">
        <is>
          <t>✓ Stampa con intestazioni</t>
        </is>
      </c>
      <c r="D85" s="36" t="inlineStr">
        <is>
          <t>Layout → Stampa titoli</t>
        </is>
      </c>
    </row>
    <row r="86" ht="30" customHeight="1">
      <c r="A86" s="35" t="inlineStr">
        <is>
          <t>✓ Proteggi i fogli</t>
        </is>
      </c>
      <c r="D86" s="36" t="inlineStr">
        <is>
          <t>Per evitare modifiche accidentali</t>
        </is>
      </c>
    </row>
    <row r="88" ht="25" customHeight="1">
      <c r="A88" s="34" t="inlineStr">
        <is>
          <t>SUPPORTO</t>
        </is>
      </c>
    </row>
    <row r="89" ht="25" customHeight="1">
      <c r="A89" s="34" t="inlineStr">
        <is>
          <t>Per assistenza o personalizzazioni:</t>
        </is>
      </c>
    </row>
    <row r="90" ht="30" customHeight="1">
      <c r="A90" s="35" t="inlineStr">
        <is>
          <t>• Consultare la documentazione Excel</t>
        </is>
      </c>
      <c r="D90" s="36" t="inlineStr">
        <is>
          <t>Guida → Aiuto di Excel</t>
        </is>
      </c>
    </row>
    <row r="91" ht="30" customHeight="1">
      <c r="A91" s="35" t="inlineStr">
        <is>
          <t>• Verificare le formule</t>
        </is>
      </c>
      <c r="D91" s="36" t="inlineStr">
        <is>
          <t>Doppio clic sulla cella</t>
        </is>
      </c>
    </row>
    <row r="92" ht="30" customHeight="1">
      <c r="A92" s="35" t="inlineStr">
        <is>
          <t>• Controllare i riferimenti</t>
        </is>
      </c>
      <c r="D92" s="36" t="inlineStr">
        <is>
          <t>Formule → Verifica formule</t>
        </is>
      </c>
    </row>
  </sheetData>
  <mergeCells count="134">
    <mergeCell ref="A1:F1"/>
    <mergeCell ref="A4:F4"/>
    <mergeCell ref="A5:F5"/>
    <mergeCell ref="A7:F7"/>
    <mergeCell ref="A8:C8"/>
    <mergeCell ref="D8:F8"/>
    <mergeCell ref="A9:C9"/>
    <mergeCell ref="D9:F9"/>
    <mergeCell ref="A10:C10"/>
    <mergeCell ref="D10:F10"/>
    <mergeCell ref="A12:F12"/>
    <mergeCell ref="A13:C13"/>
    <mergeCell ref="D13:F13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20:F20"/>
    <mergeCell ref="A21:C21"/>
    <mergeCell ref="D21:F21"/>
    <mergeCell ref="A22:C22"/>
    <mergeCell ref="D22:F22"/>
    <mergeCell ref="A23:C23"/>
    <mergeCell ref="D23:F23"/>
    <mergeCell ref="A24:C24"/>
    <mergeCell ref="D24:F24"/>
    <mergeCell ref="A26:F26"/>
    <mergeCell ref="A27:C27"/>
    <mergeCell ref="D27:F27"/>
    <mergeCell ref="A28:C28"/>
    <mergeCell ref="D28:F28"/>
    <mergeCell ref="A29:C29"/>
    <mergeCell ref="D29:F29"/>
    <mergeCell ref="A30:C30"/>
    <mergeCell ref="D30:F30"/>
    <mergeCell ref="A32:F32"/>
    <mergeCell ref="A33:C33"/>
    <mergeCell ref="D33:F33"/>
    <mergeCell ref="A34:C34"/>
    <mergeCell ref="D34:F34"/>
    <mergeCell ref="A35:C35"/>
    <mergeCell ref="D35:F35"/>
    <mergeCell ref="A36:C36"/>
    <mergeCell ref="D36:F36"/>
    <mergeCell ref="A38:F38"/>
    <mergeCell ref="A39:C39"/>
    <mergeCell ref="D39:F39"/>
    <mergeCell ref="A40:C40"/>
    <mergeCell ref="D40:F40"/>
    <mergeCell ref="A41:C41"/>
    <mergeCell ref="D41:F41"/>
    <mergeCell ref="A42:C42"/>
    <mergeCell ref="D42:F42"/>
    <mergeCell ref="A43:C43"/>
    <mergeCell ref="D43:F43"/>
    <mergeCell ref="A45:F45"/>
    <mergeCell ref="A46:C46"/>
    <mergeCell ref="D46:F46"/>
    <mergeCell ref="A47:C47"/>
    <mergeCell ref="D47:F47"/>
    <mergeCell ref="A48:C48"/>
    <mergeCell ref="D48:F48"/>
    <mergeCell ref="A49:C49"/>
    <mergeCell ref="D49:F49"/>
    <mergeCell ref="A51:F51"/>
    <mergeCell ref="A52:C52"/>
    <mergeCell ref="D52:F52"/>
    <mergeCell ref="A53:C53"/>
    <mergeCell ref="D53:F53"/>
    <mergeCell ref="A54:C54"/>
    <mergeCell ref="D54:F54"/>
    <mergeCell ref="A56:F56"/>
    <mergeCell ref="A57:C57"/>
    <mergeCell ref="D57:F57"/>
    <mergeCell ref="A58:C58"/>
    <mergeCell ref="D58:F58"/>
    <mergeCell ref="A59:C59"/>
    <mergeCell ref="D59:F59"/>
    <mergeCell ref="A60:C60"/>
    <mergeCell ref="D60:F60"/>
    <mergeCell ref="A62:F62"/>
    <mergeCell ref="A63:C63"/>
    <mergeCell ref="D63:F63"/>
    <mergeCell ref="A64:C64"/>
    <mergeCell ref="D64:F64"/>
    <mergeCell ref="A65:C65"/>
    <mergeCell ref="D65:F65"/>
    <mergeCell ref="A66:C66"/>
    <mergeCell ref="D66:F66"/>
    <mergeCell ref="A67:C67"/>
    <mergeCell ref="D67:F67"/>
    <mergeCell ref="A68:C68"/>
    <mergeCell ref="D68:F68"/>
    <mergeCell ref="A70:F70"/>
    <mergeCell ref="A71:C71"/>
    <mergeCell ref="D71:F71"/>
    <mergeCell ref="A72:C72"/>
    <mergeCell ref="D72:F72"/>
    <mergeCell ref="A73:C73"/>
    <mergeCell ref="D73:F73"/>
    <mergeCell ref="A74:C74"/>
    <mergeCell ref="D74:F74"/>
    <mergeCell ref="A76:F76"/>
    <mergeCell ref="A77:C77"/>
    <mergeCell ref="D77:F77"/>
    <mergeCell ref="A78:C78"/>
    <mergeCell ref="D78:F78"/>
    <mergeCell ref="A79:C79"/>
    <mergeCell ref="D79:F79"/>
    <mergeCell ref="A80:C80"/>
    <mergeCell ref="D80:F80"/>
    <mergeCell ref="A82:F82"/>
    <mergeCell ref="A83:C83"/>
    <mergeCell ref="D83:F83"/>
    <mergeCell ref="A84:C84"/>
    <mergeCell ref="D84:F84"/>
    <mergeCell ref="A85:C85"/>
    <mergeCell ref="D85:F85"/>
    <mergeCell ref="A86:C86"/>
    <mergeCell ref="D86:F86"/>
    <mergeCell ref="A88:F88"/>
    <mergeCell ref="A89:F89"/>
    <mergeCell ref="A90:C90"/>
    <mergeCell ref="D90:F90"/>
    <mergeCell ref="A91:C91"/>
    <mergeCell ref="D91:F91"/>
    <mergeCell ref="A92:C92"/>
    <mergeCell ref="D92:F9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11"/>
  <sheetViews>
    <sheetView workbookViewId="0">
      <selection activeCell="A1" sqref="A1"/>
    </sheetView>
  </sheetViews>
  <sheetFormatPr baseColWidth="8" defaultRowHeight="15"/>
  <sheetData>
    <row r="1">
      <c r="A1" t="inlineStr">
        <is>
          <t>Stato</t>
        </is>
      </c>
      <c r="B1" t="inlineStr">
        <is>
          <t>Conteggio</t>
        </is>
      </c>
      <c r="D1" t="inlineStr">
        <is>
          <t>Commessa</t>
        </is>
      </c>
      <c r="E1" t="inlineStr">
        <is>
          <t>Budget</t>
        </is>
      </c>
      <c r="F1" t="inlineStr">
        <is>
          <t>Costo</t>
        </is>
      </c>
    </row>
    <row r="2">
      <c r="A2" t="inlineStr">
        <is>
          <t>In corso</t>
        </is>
      </c>
      <c r="B2">
        <f>COUNTIF(Commesse!K:K,"In corso")</f>
        <v/>
      </c>
      <c r="D2">
        <f>Commesse!C3</f>
        <v/>
      </c>
      <c r="E2">
        <f>Commesse!G3</f>
        <v/>
      </c>
      <c r="F2">
        <f>Commesse!H3</f>
        <v/>
      </c>
    </row>
    <row r="3">
      <c r="A3" t="inlineStr">
        <is>
          <t>Completata</t>
        </is>
      </c>
      <c r="B3">
        <f>COUNTIF(Commesse!K:K,"Completata")</f>
        <v/>
      </c>
      <c r="D3">
        <f>Commesse!C4</f>
        <v/>
      </c>
      <c r="E3">
        <f>Commesse!G4</f>
        <v/>
      </c>
      <c r="F3">
        <f>Commesse!H4</f>
        <v/>
      </c>
    </row>
    <row r="4">
      <c r="A4" t="inlineStr">
        <is>
          <t>In attesa</t>
        </is>
      </c>
      <c r="B4">
        <f>COUNTIF(Commesse!K:K,"In attesa")</f>
        <v/>
      </c>
      <c r="D4">
        <f>Commesse!C5</f>
        <v/>
      </c>
      <c r="E4">
        <f>Commesse!G5</f>
        <v/>
      </c>
      <c r="F4">
        <f>Commesse!H5</f>
        <v/>
      </c>
    </row>
    <row r="5">
      <c r="A5" t="inlineStr">
        <is>
          <t>In ritardo</t>
        </is>
      </c>
      <c r="B5">
        <f>COUNTIF(Commesse!K:K,"In ritardo")</f>
        <v/>
      </c>
      <c r="D5">
        <f>Commesse!C6</f>
        <v/>
      </c>
      <c r="E5">
        <f>Commesse!G6</f>
        <v/>
      </c>
      <c r="F5">
        <f>Commesse!H6</f>
        <v/>
      </c>
    </row>
    <row r="6">
      <c r="A6" t="inlineStr">
        <is>
          <t>Pianificata</t>
        </is>
      </c>
      <c r="B6">
        <f>COUNTIF(Commesse!K:K,"Pianificata")</f>
        <v/>
      </c>
      <c r="D6">
        <f>Commesse!C7</f>
        <v/>
      </c>
      <c r="E6">
        <f>Commesse!G7</f>
        <v/>
      </c>
      <c r="F6">
        <f>Commesse!H7</f>
        <v/>
      </c>
    </row>
    <row r="7">
      <c r="D7">
        <f>Commesse!C8</f>
        <v/>
      </c>
      <c r="E7">
        <f>Commesse!G8</f>
        <v/>
      </c>
      <c r="F7">
        <f>Commesse!H8</f>
        <v/>
      </c>
    </row>
    <row r="8">
      <c r="D8">
        <f>Commesse!C9</f>
        <v/>
      </c>
      <c r="E8">
        <f>Commesse!G9</f>
        <v/>
      </c>
      <c r="F8">
        <f>Commesse!H9</f>
        <v/>
      </c>
    </row>
    <row r="9">
      <c r="D9">
        <f>Commesse!C10</f>
        <v/>
      </c>
      <c r="E9">
        <f>Commesse!G10</f>
        <v/>
      </c>
      <c r="F9">
        <f>Commesse!H10</f>
        <v/>
      </c>
    </row>
    <row r="10">
      <c r="D10">
        <f>Commesse!C11</f>
        <v/>
      </c>
      <c r="E10">
        <f>Commesse!G11</f>
        <v/>
      </c>
      <c r="F10">
        <f>Commesse!H11</f>
        <v/>
      </c>
    </row>
    <row r="11">
      <c r="D11">
        <f>Commesse!C12</f>
        <v/>
      </c>
      <c r="E11">
        <f>Commesse!G12</f>
        <v/>
      </c>
      <c r="F11">
        <f>Commesse!H12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2026-02-18T17:16:34Z</dcterms:created>
  <dcterms:modified xmlns:dcterms="http://purl.org/dc/terms/" xmlns:xsi="http://www.w3.org/2001/XMLSchema-instance" xsi:type="dcterms:W3CDTF">2026-02-18T17:16:34Z</dcterms:modified>
</cp:coreProperties>
</file>