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Abbonamenti" sheetId="2" state="visible" r:id="rId2"/>
    <sheet xmlns:r="http://schemas.openxmlformats.org/officeDocument/2006/relationships" name="Clienti" sheetId="3" state="visible" r:id="rId3"/>
    <sheet xmlns:r="http://schemas.openxmlformats.org/officeDocument/2006/relationships" name="Pagamenti" sheetId="4" state="visible" r:id="rId4"/>
    <sheet xmlns:r="http://schemas.openxmlformats.org/officeDocument/2006/relationships" name="Analytics" sheetId="5" state="visible" r:id="rId5"/>
    <sheet xmlns:r="http://schemas.openxmlformats.org/officeDocument/2006/relationships" name="Istruzioni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€#,##0.00"/>
    <numFmt numFmtId="165" formatCode="yyyy-mm-dd h:mm:ss"/>
    <numFmt numFmtId="166" formatCode="DD/MM/YYYY"/>
    <numFmt numFmtId="167" formatCode="0.0%"/>
  </numFmts>
  <fonts count="14">
    <font>
      <name val="Calibri"/>
      <family val="2"/>
      <color theme="1"/>
      <sz val="11"/>
      <scheme val="minor"/>
    </font>
    <font>
      <name val="Arial"/>
      <b val="1"/>
      <color rgb="00FFFFFF"/>
      <sz val="24"/>
    </font>
    <font>
      <name val="Arial"/>
      <i val="1"/>
      <sz val="10"/>
    </font>
    <font>
      <name val="Arial"/>
      <b val="1"/>
      <color rgb="00FFFFFF"/>
      <sz val="11"/>
    </font>
    <font>
      <name val="Arial"/>
      <b val="1"/>
      <color rgb="0010B981"/>
      <sz val="20"/>
    </font>
    <font>
      <name val="Arial"/>
      <b val="1"/>
      <color rgb="003B82F6"/>
      <sz val="20"/>
    </font>
    <font>
      <name val="Arial"/>
      <b val="1"/>
      <color rgb="00F59E0B"/>
      <sz val="20"/>
    </font>
    <font>
      <name val="Arial"/>
      <b val="1"/>
      <color rgb="00EF4444"/>
      <sz val="20"/>
    </font>
    <font>
      <name val="Arial"/>
      <b val="1"/>
      <color rgb="00FFFFFF"/>
      <sz val="14"/>
    </font>
    <font>
      <name val="Arial"/>
      <b val="1"/>
      <color rgb="00FFFFFF"/>
      <sz val="18"/>
    </font>
    <font>
      <name val="Arial"/>
      <b val="1"/>
      <sz val="11"/>
    </font>
    <font>
      <name val="Arial"/>
      <b val="1"/>
      <color rgb="00FFFFFF"/>
      <sz val="20"/>
    </font>
    <font>
      <name val="Arial"/>
      <sz val="10"/>
    </font>
    <font>
      <name val="Arial"/>
      <b val="1"/>
      <color rgb="003B82F6"/>
      <sz val="12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  <fill>
      <patternFill patternType="solid">
        <fgColor rgb="00EF4444"/>
        <bgColor rgb="00EF4444"/>
      </patternFill>
    </fill>
    <fill>
      <patternFill patternType="solid">
        <fgColor rgb="00F3F4F6"/>
        <bgColor rgb="00F3F4F6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/>
    </xf>
    <xf numFmtId="0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1" fontId="4" fillId="0" borderId="2" applyAlignment="1" pivotButton="0" quotePrefix="0" xfId="0">
      <alignment horizontal="center" vertical="center"/>
    </xf>
    <xf numFmtId="164" fontId="5" fillId="0" borderId="2" applyAlignment="1" pivotButton="0" quotePrefix="0" xfId="0">
      <alignment horizontal="center" vertical="center"/>
    </xf>
    <xf numFmtId="1" fontId="6" fillId="0" borderId="2" applyAlignment="1" pivotButton="0" quotePrefix="0" xfId="0">
      <alignment horizontal="center" vertical="center"/>
    </xf>
    <xf numFmtId="1" fontId="7" fillId="0" borderId="2" applyAlignment="1" pivotButton="0" quotePrefix="0" xfId="0">
      <alignment horizontal="center" vertical="center"/>
    </xf>
    <xf numFmtId="0" fontId="8" fillId="2" borderId="0" applyAlignment="1" pivotButton="0" quotePrefix="0" xfId="0">
      <alignment horizontal="center" vertical="center"/>
    </xf>
    <xf numFmtId="0" fontId="3" fillId="4" borderId="2" applyAlignment="1" pivotButton="0" quotePrefix="0" xfId="0">
      <alignment horizontal="center" vertical="center"/>
    </xf>
    <xf numFmtId="0" fontId="9" fillId="2" borderId="0" applyAlignment="1" pivotButton="0" quotePrefix="0" xfId="0">
      <alignment horizontal="center" vertical="center"/>
    </xf>
    <xf numFmtId="0" fontId="0" fillId="0" borderId="2" applyAlignment="1" pivotButton="0" quotePrefix="0" xfId="0">
      <alignment horizontal="center" vertical="center"/>
    </xf>
    <xf numFmtId="0" fontId="0" fillId="0" borderId="2" applyAlignment="1" pivotButton="0" quotePrefix="0" xfId="0">
      <alignment horizontal="left" vertical="center"/>
    </xf>
    <xf numFmtId="166" fontId="0" fillId="0" borderId="2" applyAlignment="1" pivotButton="0" quotePrefix="0" xfId="0">
      <alignment horizontal="center" vertical="center"/>
    </xf>
    <xf numFmtId="164" fontId="0" fillId="0" borderId="2" applyAlignment="1" pivotButton="0" quotePrefix="0" xfId="0">
      <alignment horizontal="center" vertical="center"/>
    </xf>
    <xf numFmtId="0" fontId="0" fillId="7" borderId="2" applyAlignment="1" pivotButton="0" quotePrefix="0" xfId="0">
      <alignment horizontal="center" vertical="center"/>
    </xf>
    <xf numFmtId="0" fontId="0" fillId="7" borderId="2" applyAlignment="1" pivotButton="0" quotePrefix="0" xfId="0">
      <alignment horizontal="left" vertical="center"/>
    </xf>
    <xf numFmtId="166" fontId="0" fillId="7" borderId="2" applyAlignment="1" pivotButton="0" quotePrefix="0" xfId="0">
      <alignment horizontal="center" vertical="center"/>
    </xf>
    <xf numFmtId="164" fontId="0" fillId="7" borderId="2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/>
    </xf>
    <xf numFmtId="167" fontId="0" fillId="0" borderId="2" applyAlignment="1" pivotButton="0" quotePrefix="0" xfId="0">
      <alignment horizontal="center" vertical="center"/>
    </xf>
    <xf numFmtId="0" fontId="8" fillId="4" borderId="0" pivotButton="0" quotePrefix="0" xfId="0"/>
    <xf numFmtId="0" fontId="10" fillId="0" borderId="0" pivotButton="0" quotePrefix="0" xfId="0"/>
    <xf numFmtId="167" fontId="0" fillId="0" borderId="2" applyAlignment="1" pivotButton="0" quotePrefix="0" xfId="0">
      <alignment horizontal="right"/>
    </xf>
    <xf numFmtId="164" fontId="0" fillId="0" borderId="2" applyAlignment="1" pivotButton="0" quotePrefix="0" xfId="0">
      <alignment horizontal="right"/>
    </xf>
    <xf numFmtId="1" fontId="0" fillId="0" borderId="2" applyAlignment="1" pivotButton="0" quotePrefix="0" xfId="0">
      <alignment horizontal="right"/>
    </xf>
    <xf numFmtId="0" fontId="0" fillId="0" borderId="2" applyAlignment="1" pivotButton="0" quotePrefix="0" xfId="0">
      <alignment horizontal="right"/>
    </xf>
    <xf numFmtId="0" fontId="11" fillId="2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  <xf numFmtId="0" fontId="13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10B981"/>
          <bgColor rgb="0010B981"/>
        </patternFill>
      </fill>
    </dxf>
    <dxf>
      <fill>
        <patternFill patternType="solid">
          <fgColor rgb="00EF4444"/>
          <bgColor rgb="00EF4444"/>
        </patternFill>
      </fill>
    </dxf>
    <dxf>
      <fill>
        <patternFill patternType="solid">
          <fgColor rgb="00F59E0B"/>
          <bgColor rgb="00F59E0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 ht="40" customHeight="1">
      <c r="A1" s="1" t="inlineStr">
        <is>
          <t>GESTIONE ABBONAMENTI - DASHBOARD</t>
        </is>
      </c>
    </row>
    <row r="2">
      <c r="A2" s="2" t="inlineStr">
        <is>
          <t>Aggiornato al: 18/02/2026</t>
        </is>
      </c>
    </row>
    <row r="4">
      <c r="A4" s="3" t="inlineStr">
        <is>
          <t>Abbonamenti Attivi</t>
        </is>
      </c>
      <c r="C4" s="4" t="inlineStr">
        <is>
          <t>Ricavo Mensile</t>
        </is>
      </c>
      <c r="E4" s="5" t="inlineStr">
        <is>
          <t>Nuovi questo Mese</t>
        </is>
      </c>
      <c r="G4" s="6" t="inlineStr">
        <is>
          <t>In Scadenza</t>
        </is>
      </c>
    </row>
    <row r="5" ht="35" customHeight="1">
      <c r="A5" s="7">
        <f>COUNTIF(Abbonamenti!F:F,"Attivo")</f>
        <v/>
      </c>
      <c r="C5" s="8">
        <f>SUMIF(Abbonamenti!F:F,"Attivo",Abbonamenti!E:E)</f>
        <v/>
      </c>
      <c r="E5" s="9">
        <f>COUNTIFS(Abbonamenti!C:C,"&gt;="&amp;DATE(YEAR(TODAY()),MONTH(TODAY()),1),Abbonamenti!F:F,"Attivo")</f>
        <v/>
      </c>
      <c r="G5" s="10">
        <f>COUNTIFS(Abbonamenti!D:D,"&lt;="&amp;TODAY()+30,Abbonamenti!F:F,"Attivo")</f>
        <v/>
      </c>
    </row>
    <row r="7">
      <c r="A7" s="11" t="inlineStr">
        <is>
          <t>PROSSIME SCADENZE</t>
        </is>
      </c>
      <c r="E7" s="11" t="inlineStr">
        <is>
          <t>DISTRIBUZIONE ABBONAMENTI</t>
        </is>
      </c>
    </row>
    <row r="8">
      <c r="A8" s="12" t="inlineStr">
        <is>
          <t>Cliente</t>
        </is>
      </c>
      <c r="B8" s="12" t="inlineStr">
        <is>
          <t>Piano</t>
        </is>
      </c>
      <c r="C8" s="12" t="inlineStr">
        <is>
          <t>Scadenza</t>
        </is>
      </c>
      <c r="D8" s="12" t="inlineStr">
        <is>
          <t>Giorni Rimasti</t>
        </is>
      </c>
    </row>
    <row r="20">
      <c r="A20" s="11" t="inlineStr">
        <is>
          <t>ANDAMENTO RICAVI MENSILI</t>
        </is>
      </c>
    </row>
  </sheetData>
  <mergeCells count="11">
    <mergeCell ref="A1:H1"/>
    <mergeCell ref="A4:B4"/>
    <mergeCell ref="A5:B5"/>
    <mergeCell ref="C4:D4"/>
    <mergeCell ref="C5:D5"/>
    <mergeCell ref="E4:F4"/>
    <mergeCell ref="E5:F5"/>
    <mergeCell ref="G4:H4"/>
    <mergeCell ref="G5:H5"/>
    <mergeCell ref="A7:D7"/>
    <mergeCell ref="E7:H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2"/>
  <sheetViews>
    <sheetView workbookViewId="0">
      <selection activeCell="A1" sqref="A1"/>
    </sheetView>
  </sheetViews>
  <sheetFormatPr baseColWidth="8" defaultRowHeight="15"/>
  <cols>
    <col width="8" customWidth="1" min="1" max="1"/>
    <col width="25" customWidth="1" min="2" max="2"/>
    <col width="15" customWidth="1" min="3" max="3"/>
    <col width="15" customWidth="1" min="4" max="4"/>
    <col width="18" customWidth="1" min="5" max="5"/>
    <col width="12" customWidth="1" min="6" max="6"/>
    <col width="20" customWidth="1" min="7" max="7"/>
    <col width="30" customWidth="1" min="8" max="8"/>
  </cols>
  <sheetData>
    <row r="1" ht="35" customHeight="1">
      <c r="A1" s="13" t="inlineStr">
        <is>
          <t>REGISTRO ABBONAMENTI</t>
        </is>
      </c>
    </row>
    <row r="2">
      <c r="A2" s="12" t="inlineStr">
        <is>
          <t>ID</t>
        </is>
      </c>
      <c r="B2" s="12" t="inlineStr">
        <is>
          <t>Cliente</t>
        </is>
      </c>
      <c r="C2" s="12" t="inlineStr">
        <is>
          <t>Data Inizio</t>
        </is>
      </c>
      <c r="D2" s="12" t="inlineStr">
        <is>
          <t>Data Scadenza</t>
        </is>
      </c>
      <c r="E2" s="12" t="inlineStr">
        <is>
          <t>Importo Mensile</t>
        </is>
      </c>
      <c r="F2" s="12" t="inlineStr">
        <is>
          <t>Stato</t>
        </is>
      </c>
      <c r="G2" s="12" t="inlineStr">
        <is>
          <t>Piano</t>
        </is>
      </c>
      <c r="H2" s="12" t="inlineStr">
        <is>
          <t>Note</t>
        </is>
      </c>
    </row>
    <row r="3">
      <c r="A3" s="14" t="inlineStr">
        <is>
          <t>ABB001</t>
        </is>
      </c>
      <c r="B3" s="15" t="inlineStr">
        <is>
          <t>Marco Rossi</t>
        </is>
      </c>
      <c r="C3" s="16" t="n">
        <v>45375.84199224776</v>
      </c>
      <c r="D3" s="16" t="n">
        <v>45735.84199224776</v>
      </c>
      <c r="E3" s="17" t="n">
        <v>29.99</v>
      </c>
      <c r="F3" s="14" t="inlineStr">
        <is>
          <t>Cancellato</t>
        </is>
      </c>
      <c r="G3" s="14" t="inlineStr">
        <is>
          <t>Standard</t>
        </is>
      </c>
      <c r="H3" s="15" t="inlineStr">
        <is>
          <t>Cliente soddisfatto</t>
        </is>
      </c>
    </row>
    <row r="4">
      <c r="A4" s="18" t="inlineStr">
        <is>
          <t>ABB002</t>
        </is>
      </c>
      <c r="B4" s="19" t="inlineStr">
        <is>
          <t>Laura Bianchi</t>
        </is>
      </c>
      <c r="C4" s="20" t="n">
        <v>45769.84199224776</v>
      </c>
      <c r="D4" s="20" t="n">
        <v>45799.84199224776</v>
      </c>
      <c r="E4" s="21" t="n">
        <v>129.99</v>
      </c>
      <c r="F4" s="18" t="inlineStr">
        <is>
          <t>Scaduto</t>
        </is>
      </c>
      <c r="G4" s="18" t="inlineStr">
        <is>
          <t>Enterprise</t>
        </is>
      </c>
      <c r="H4" s="19" t="inlineStr">
        <is>
          <t>Cliente soddisfatto</t>
        </is>
      </c>
    </row>
    <row r="5">
      <c r="A5" s="14" t="inlineStr">
        <is>
          <t>ABB003</t>
        </is>
      </c>
      <c r="B5" s="15" t="inlineStr">
        <is>
          <t>Giuseppe Verdi</t>
        </is>
      </c>
      <c r="C5" s="16" t="n">
        <v>45634.84199224776</v>
      </c>
      <c r="D5" s="16" t="n">
        <v>45994.84199224776</v>
      </c>
      <c r="E5" s="17" t="n">
        <v>9.99</v>
      </c>
      <c r="F5" s="14" t="inlineStr">
        <is>
          <t>Cancellato</t>
        </is>
      </c>
      <c r="G5" s="14" t="inlineStr">
        <is>
          <t>Basic</t>
        </is>
      </c>
      <c r="H5" s="15" t="inlineStr">
        <is>
          <t>Cliente soddisfatto</t>
        </is>
      </c>
    </row>
    <row r="6">
      <c r="A6" s="18" t="inlineStr">
        <is>
          <t>ABB004</t>
        </is>
      </c>
      <c r="B6" s="19" t="inlineStr">
        <is>
          <t>Anna Ferrari</t>
        </is>
      </c>
      <c r="C6" s="20" t="n">
        <v>45650.84199224776</v>
      </c>
      <c r="D6" s="20" t="n">
        <v>45680.84199224776</v>
      </c>
      <c r="E6" s="21" t="n">
        <v>29.99</v>
      </c>
      <c r="F6" s="18" t="inlineStr">
        <is>
          <t>Scaduto</t>
        </is>
      </c>
      <c r="G6" s="18" t="inlineStr">
        <is>
          <t>Standard</t>
        </is>
      </c>
      <c r="H6" s="19" t="inlineStr">
        <is>
          <t>Cliente soddisfatto</t>
        </is>
      </c>
    </row>
    <row r="7">
      <c r="A7" s="14" t="inlineStr">
        <is>
          <t>ABB005</t>
        </is>
      </c>
      <c r="B7" s="15" t="inlineStr">
        <is>
          <t>Paolo Romano</t>
        </is>
      </c>
      <c r="C7" s="16" t="n">
        <v>45445.84199224776</v>
      </c>
      <c r="D7" s="16" t="n">
        <v>45805.84199224776</v>
      </c>
      <c r="E7" s="17" t="n">
        <v>9.99</v>
      </c>
      <c r="F7" s="14" t="inlineStr">
        <is>
          <t>Scaduto</t>
        </is>
      </c>
      <c r="G7" s="14" t="inlineStr">
        <is>
          <t>Basic</t>
        </is>
      </c>
      <c r="H7" s="15" t="inlineStr">
        <is>
          <t>Da contattare per rinnovo</t>
        </is>
      </c>
    </row>
    <row r="8">
      <c r="A8" s="18" t="inlineStr">
        <is>
          <t>ABB006</t>
        </is>
      </c>
      <c r="B8" s="19" t="inlineStr">
        <is>
          <t>Giulia Colombo</t>
        </is>
      </c>
      <c r="C8" s="20" t="n">
        <v>45927.84199224776</v>
      </c>
      <c r="D8" s="20" t="n">
        <v>46287.84199224776</v>
      </c>
      <c r="E8" s="21" t="n">
        <v>9.99</v>
      </c>
      <c r="F8" s="18" t="inlineStr">
        <is>
          <t>Attivo</t>
        </is>
      </c>
      <c r="G8" s="18" t="inlineStr">
        <is>
          <t>Basic</t>
        </is>
      </c>
      <c r="H8" s="19" t="inlineStr">
        <is>
          <t>Da contattare per rinnovo</t>
        </is>
      </c>
    </row>
    <row r="9">
      <c r="A9" s="14" t="inlineStr">
        <is>
          <t>ABB007</t>
        </is>
      </c>
      <c r="B9" s="15" t="inlineStr">
        <is>
          <t>Francesco Ricci</t>
        </is>
      </c>
      <c r="C9" s="16" t="n">
        <v>45518.84199224776</v>
      </c>
      <c r="D9" s="16" t="n">
        <v>45698.84199224776</v>
      </c>
      <c r="E9" s="17" t="n">
        <v>9.99</v>
      </c>
      <c r="F9" s="14" t="inlineStr">
        <is>
          <t>Cancellato</t>
        </is>
      </c>
      <c r="G9" s="14" t="inlineStr">
        <is>
          <t>Basic</t>
        </is>
      </c>
      <c r="H9" s="15" t="inlineStr"/>
    </row>
    <row r="10">
      <c r="A10" s="18" t="inlineStr">
        <is>
          <t>ABB008</t>
        </is>
      </c>
      <c r="B10" s="19" t="inlineStr">
        <is>
          <t>Sara Marino</t>
        </is>
      </c>
      <c r="C10" s="20" t="n">
        <v>45502.84199224776</v>
      </c>
      <c r="D10" s="20" t="n">
        <v>45682.84199224776</v>
      </c>
      <c r="E10" s="21" t="n">
        <v>9.99</v>
      </c>
      <c r="F10" s="18" t="inlineStr">
        <is>
          <t>Scaduto</t>
        </is>
      </c>
      <c r="G10" s="18" t="inlineStr">
        <is>
          <t>Basic</t>
        </is>
      </c>
      <c r="H10" s="19" t="inlineStr">
        <is>
          <t>Cliente soddisfatto</t>
        </is>
      </c>
    </row>
    <row r="11">
      <c r="A11" s="14" t="inlineStr">
        <is>
          <t>ABB009</t>
        </is>
      </c>
      <c r="B11" s="15" t="inlineStr">
        <is>
          <t>Andrea Greco</t>
        </is>
      </c>
      <c r="C11" s="16" t="n">
        <v>45799.84199224776</v>
      </c>
      <c r="D11" s="16" t="n">
        <v>45829.84199224776</v>
      </c>
      <c r="E11" s="17" t="n">
        <v>29.99</v>
      </c>
      <c r="F11" s="14" t="inlineStr">
        <is>
          <t>Cancellato</t>
        </is>
      </c>
      <c r="G11" s="14" t="inlineStr">
        <is>
          <t>Standard</t>
        </is>
      </c>
      <c r="H11" s="15" t="inlineStr">
        <is>
          <t>Richiesta upgrade</t>
        </is>
      </c>
    </row>
    <row r="12">
      <c r="A12" s="18" t="inlineStr">
        <is>
          <t>ABB010</t>
        </is>
      </c>
      <c r="B12" s="19" t="inlineStr">
        <is>
          <t>Chiara Bruno</t>
        </is>
      </c>
      <c r="C12" s="20" t="n">
        <v>45835.84199224776</v>
      </c>
      <c r="D12" s="20" t="n">
        <v>46015.84199224776</v>
      </c>
      <c r="E12" s="21" t="n">
        <v>59.99</v>
      </c>
      <c r="F12" s="18" t="inlineStr">
        <is>
          <t>Cancellato</t>
        </is>
      </c>
      <c r="G12" s="18" t="inlineStr">
        <is>
          <t>Premium</t>
        </is>
      </c>
      <c r="H12" s="19" t="inlineStr">
        <is>
          <t>Rinnovo automatico attivo</t>
        </is>
      </c>
    </row>
    <row r="13">
      <c r="A13" s="14" t="inlineStr">
        <is>
          <t>ABB011</t>
        </is>
      </c>
      <c r="B13" s="15" t="inlineStr">
        <is>
          <t>Luca Gallo</t>
        </is>
      </c>
      <c r="C13" s="16" t="n">
        <v>45790.84199224776</v>
      </c>
      <c r="D13" s="16" t="n">
        <v>45820.84199224776</v>
      </c>
      <c r="E13" s="17" t="n">
        <v>29.99</v>
      </c>
      <c r="F13" s="14" t="inlineStr">
        <is>
          <t>Scaduto</t>
        </is>
      </c>
      <c r="G13" s="14" t="inlineStr">
        <is>
          <t>Standard</t>
        </is>
      </c>
      <c r="H13" s="15" t="inlineStr">
        <is>
          <t>Richiesta upgrade</t>
        </is>
      </c>
    </row>
    <row r="14">
      <c r="A14" s="18" t="inlineStr">
        <is>
          <t>ABB012</t>
        </is>
      </c>
      <c r="B14" s="19" t="inlineStr">
        <is>
          <t>Elena Conti</t>
        </is>
      </c>
      <c r="C14" s="20" t="n">
        <v>45821.84199224776</v>
      </c>
      <c r="D14" s="20" t="n">
        <v>46001.84199224776</v>
      </c>
      <c r="E14" s="21" t="n">
        <v>59.99</v>
      </c>
      <c r="F14" s="18" t="inlineStr">
        <is>
          <t>Scaduto</t>
        </is>
      </c>
      <c r="G14" s="18" t="inlineStr">
        <is>
          <t>Premium</t>
        </is>
      </c>
      <c r="H14" s="19" t="inlineStr"/>
    </row>
    <row r="15">
      <c r="A15" s="14" t="inlineStr">
        <is>
          <t>ABB013</t>
        </is>
      </c>
      <c r="B15" s="15" t="inlineStr">
        <is>
          <t>Davide De Luca</t>
        </is>
      </c>
      <c r="C15" s="16" t="n">
        <v>45940.84199224776</v>
      </c>
      <c r="D15" s="16" t="n">
        <v>46030.84199224776</v>
      </c>
      <c r="E15" s="17" t="n">
        <v>129.99</v>
      </c>
      <c r="F15" s="14" t="inlineStr">
        <is>
          <t>Scaduto</t>
        </is>
      </c>
      <c r="G15" s="14" t="inlineStr">
        <is>
          <t>Enterprise</t>
        </is>
      </c>
      <c r="H15" s="15" t="inlineStr">
        <is>
          <t>Cliente soddisfatto</t>
        </is>
      </c>
    </row>
    <row r="16">
      <c r="A16" s="18" t="inlineStr">
        <is>
          <t>ABB014</t>
        </is>
      </c>
      <c r="B16" s="19" t="inlineStr">
        <is>
          <t>Martina Fontana</t>
        </is>
      </c>
      <c r="C16" s="20" t="n">
        <v>46000.84199224776</v>
      </c>
      <c r="D16" s="20" t="n">
        <v>46360.84199224776</v>
      </c>
      <c r="E16" s="21" t="n">
        <v>29.99</v>
      </c>
      <c r="F16" s="18" t="inlineStr">
        <is>
          <t>Attivo</t>
        </is>
      </c>
      <c r="G16" s="18" t="inlineStr">
        <is>
          <t>Standard</t>
        </is>
      </c>
      <c r="H16" s="19" t="inlineStr">
        <is>
          <t>Rinnovo automatico attivo</t>
        </is>
      </c>
    </row>
    <row r="17">
      <c r="A17" s="14" t="inlineStr">
        <is>
          <t>ABB015</t>
        </is>
      </c>
      <c r="B17" s="15" t="inlineStr">
        <is>
          <t>Simone Esposito</t>
        </is>
      </c>
      <c r="C17" s="16" t="n">
        <v>45544.84199224776</v>
      </c>
      <c r="D17" s="16" t="n">
        <v>45634.84199224776</v>
      </c>
      <c r="E17" s="17" t="n">
        <v>29.99</v>
      </c>
      <c r="F17" s="14" t="inlineStr">
        <is>
          <t>Scaduto</t>
        </is>
      </c>
      <c r="G17" s="14" t="inlineStr">
        <is>
          <t>Standard</t>
        </is>
      </c>
      <c r="H17" s="15" t="inlineStr">
        <is>
          <t>Richiesta upgrade</t>
        </is>
      </c>
    </row>
    <row r="18">
      <c r="A18" s="18" t="inlineStr">
        <is>
          <t>ABB016</t>
        </is>
      </c>
      <c r="B18" s="19" t="inlineStr">
        <is>
          <t>Valentina Barbieri</t>
        </is>
      </c>
      <c r="C18" s="20" t="n">
        <v>45704.84199224776</v>
      </c>
      <c r="D18" s="20" t="n">
        <v>46064.84199224776</v>
      </c>
      <c r="E18" s="21" t="n">
        <v>29.99</v>
      </c>
      <c r="F18" s="18" t="inlineStr">
        <is>
          <t>Cancellato</t>
        </is>
      </c>
      <c r="G18" s="18" t="inlineStr">
        <is>
          <t>Standard</t>
        </is>
      </c>
      <c r="H18" s="19" t="inlineStr">
        <is>
          <t>Da contattare per rinnovo</t>
        </is>
      </c>
    </row>
    <row r="19">
      <c r="A19" s="14" t="inlineStr">
        <is>
          <t>ABB017</t>
        </is>
      </c>
      <c r="B19" s="15" t="inlineStr">
        <is>
          <t>Alessandro Serra</t>
        </is>
      </c>
      <c r="C19" s="16" t="n">
        <v>45881.84199224776</v>
      </c>
      <c r="D19" s="16" t="n">
        <v>45971.84199224776</v>
      </c>
      <c r="E19" s="17" t="n">
        <v>29.99</v>
      </c>
      <c r="F19" s="14" t="inlineStr">
        <is>
          <t>Cancellato</t>
        </is>
      </c>
      <c r="G19" s="14" t="inlineStr">
        <is>
          <t>Standard</t>
        </is>
      </c>
      <c r="H19" s="15" t="inlineStr">
        <is>
          <t>Da contattare per rinnovo</t>
        </is>
      </c>
    </row>
    <row r="20">
      <c r="A20" s="18" t="inlineStr">
        <is>
          <t>ABB018</t>
        </is>
      </c>
      <c r="B20" s="19" t="inlineStr">
        <is>
          <t>Federica Rizzo</t>
        </is>
      </c>
      <c r="C20" s="20" t="n">
        <v>45594.84199224776</v>
      </c>
      <c r="D20" s="20" t="n">
        <v>45684.84199224776</v>
      </c>
      <c r="E20" s="21" t="n">
        <v>29.99</v>
      </c>
      <c r="F20" s="18" t="inlineStr">
        <is>
          <t>Cancellato</t>
        </is>
      </c>
      <c r="G20" s="18" t="inlineStr">
        <is>
          <t>Standard</t>
        </is>
      </c>
      <c r="H20" s="19" t="inlineStr"/>
    </row>
    <row r="21">
      <c r="A21" s="14" t="inlineStr">
        <is>
          <t>ABB019</t>
        </is>
      </c>
      <c r="B21" s="15" t="inlineStr">
        <is>
          <t>Matteo Pellegrini</t>
        </is>
      </c>
      <c r="C21" s="16" t="n">
        <v>45763.84199224776</v>
      </c>
      <c r="D21" s="16" t="n">
        <v>45853.84199224776</v>
      </c>
      <c r="E21" s="17" t="n">
        <v>29.99</v>
      </c>
      <c r="F21" s="14" t="inlineStr">
        <is>
          <t>Scaduto</t>
        </is>
      </c>
      <c r="G21" s="14" t="inlineStr">
        <is>
          <t>Standard</t>
        </is>
      </c>
      <c r="H21" s="15" t="inlineStr">
        <is>
          <t>Cliente soddisfatto</t>
        </is>
      </c>
    </row>
    <row r="22">
      <c r="A22" s="18" t="inlineStr">
        <is>
          <t>ABB020</t>
        </is>
      </c>
      <c r="B22" s="19" t="inlineStr">
        <is>
          <t>Sofia Vitale</t>
        </is>
      </c>
      <c r="C22" s="20" t="n">
        <v>45701.84199224776</v>
      </c>
      <c r="D22" s="20" t="n">
        <v>45881.84199224776</v>
      </c>
      <c r="E22" s="21" t="n">
        <v>59.99</v>
      </c>
      <c r="F22" s="18" t="inlineStr">
        <is>
          <t>Scaduto</t>
        </is>
      </c>
      <c r="G22" s="18" t="inlineStr">
        <is>
          <t>Premium</t>
        </is>
      </c>
      <c r="H22" s="19" t="inlineStr">
        <is>
          <t>Richiesta upgrade</t>
        </is>
      </c>
    </row>
  </sheetData>
  <mergeCells count="1">
    <mergeCell ref="A1:H1"/>
  </mergeCells>
  <conditionalFormatting sqref="F3:F1000">
    <cfRule type="expression" priority="1" dxfId="0">
      <formula>$F3="Attivo"</formula>
    </cfRule>
    <cfRule type="expression" priority="2" dxfId="1">
      <formula>$F3="Scaduto"</formula>
    </cfRule>
    <cfRule type="expression" priority="3" dxfId="2">
      <formula>$F3="Sospeso"</formula>
    </cfRule>
  </conditionalFormatting>
  <dataValidations count="2">
    <dataValidation sqref="F3:F1000" showErrorMessage="1" showInputMessage="1" allowBlank="0" type="list">
      <formula1>"Attivo,Sospeso,Scaduto,Cancellato"</formula1>
    </dataValidation>
    <dataValidation sqref="G3:G1000" showErrorMessage="1" showInputMessage="1" allowBlank="0" type="list">
      <formula1>"Basic,Standard,Premium,Enterprise"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2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30" customWidth="1" min="3" max="3"/>
    <col width="18" customWidth="1" min="4" max="4"/>
    <col width="25" customWidth="1" min="5" max="5"/>
    <col width="18" customWidth="1" min="6" max="6"/>
    <col width="30" customWidth="1" min="7" max="7"/>
  </cols>
  <sheetData>
    <row r="1" ht="35" customHeight="1">
      <c r="A1" s="13" t="inlineStr">
        <is>
          <t>ANAGRAFICA CLIENTI</t>
        </is>
      </c>
    </row>
    <row r="2">
      <c r="A2" s="12" t="inlineStr">
        <is>
          <t>ID Cliente</t>
        </is>
      </c>
      <c r="B2" s="12" t="inlineStr">
        <is>
          <t>Nome Completo</t>
        </is>
      </c>
      <c r="C2" s="12" t="inlineStr">
        <is>
          <t>Email</t>
        </is>
      </c>
      <c r="D2" s="12" t="inlineStr">
        <is>
          <t>Telefono</t>
        </is>
      </c>
      <c r="E2" s="12" t="inlineStr">
        <is>
          <t>Azienda</t>
        </is>
      </c>
      <c r="F2" s="12" t="inlineStr">
        <is>
          <t>Data Registrazione</t>
        </is>
      </c>
      <c r="G2" s="12" t="inlineStr">
        <is>
          <t>Note</t>
        </is>
      </c>
    </row>
    <row r="3">
      <c r="A3" s="14" t="inlineStr">
        <is>
          <t>CLI0001</t>
        </is>
      </c>
      <c r="B3" s="15" t="inlineStr">
        <is>
          <t>Marco Rossi</t>
        </is>
      </c>
      <c r="C3" s="15" t="inlineStr">
        <is>
          <t>marco.rossi@email.it</t>
        </is>
      </c>
      <c r="D3" s="14" t="inlineStr">
        <is>
          <t>+39 314 255 8639</t>
        </is>
      </c>
      <c r="E3" s="15" t="inlineStr"/>
      <c r="F3" s="16" t="n">
        <v>45828.84199224776</v>
      </c>
      <c r="G3" s="15" t="inlineStr"/>
    </row>
    <row r="4">
      <c r="A4" s="18" t="inlineStr">
        <is>
          <t>CLI0002</t>
        </is>
      </c>
      <c r="B4" s="19" t="inlineStr">
        <is>
          <t>Laura Bianchi</t>
        </is>
      </c>
      <c r="C4" s="19" t="inlineStr">
        <is>
          <t>laura.bianchi@email.it</t>
        </is>
      </c>
      <c r="D4" s="18" t="inlineStr">
        <is>
          <t>+39 345 142 8546</t>
        </is>
      </c>
      <c r="E4" s="19" t="inlineStr">
        <is>
          <t>Consulting Group</t>
        </is>
      </c>
      <c r="F4" s="20" t="n">
        <v>45546.84199224776</v>
      </c>
      <c r="G4" s="19" t="inlineStr">
        <is>
          <t>Referente: Marketing</t>
        </is>
      </c>
    </row>
    <row r="5">
      <c r="A5" s="14" t="inlineStr">
        <is>
          <t>CLI0003</t>
        </is>
      </c>
      <c r="B5" s="15" t="inlineStr">
        <is>
          <t>Giuseppe Verdi</t>
        </is>
      </c>
      <c r="C5" s="15" t="inlineStr">
        <is>
          <t>giuseppe.verdi@email.it</t>
        </is>
      </c>
      <c r="D5" s="14" t="inlineStr">
        <is>
          <t>+39 349 961 2923</t>
        </is>
      </c>
      <c r="E5" s="15" t="inlineStr"/>
      <c r="F5" s="16" t="n">
        <v>45432.84199224776</v>
      </c>
      <c r="G5" s="15" t="inlineStr"/>
    </row>
    <row r="6">
      <c r="A6" s="18" t="inlineStr">
        <is>
          <t>CLI0004</t>
        </is>
      </c>
      <c r="B6" s="19" t="inlineStr">
        <is>
          <t>Anna Ferrari</t>
        </is>
      </c>
      <c r="C6" s="19" t="inlineStr">
        <is>
          <t>anna.ferrari@email.it</t>
        </is>
      </c>
      <c r="D6" s="18" t="inlineStr">
        <is>
          <t>+39 310 878 6169</t>
        </is>
      </c>
      <c r="E6" s="19" t="inlineStr">
        <is>
          <t>Global Trade</t>
        </is>
      </c>
      <c r="F6" s="20" t="n">
        <v>45840.84199224776</v>
      </c>
      <c r="G6" s="19" t="inlineStr">
        <is>
          <t>VIP</t>
        </is>
      </c>
    </row>
    <row r="7">
      <c r="A7" s="14" t="inlineStr">
        <is>
          <t>CLI0005</t>
        </is>
      </c>
      <c r="B7" s="15" t="inlineStr">
        <is>
          <t>Paolo Romano</t>
        </is>
      </c>
      <c r="C7" s="15" t="inlineStr">
        <is>
          <t>paolo.romano@email.it</t>
        </is>
      </c>
      <c r="D7" s="14" t="inlineStr">
        <is>
          <t>+39 376 774 5098</t>
        </is>
      </c>
      <c r="E7" s="15" t="inlineStr"/>
      <c r="F7" s="16" t="n">
        <v>45455.84199224776</v>
      </c>
      <c r="G7" s="15" t="inlineStr"/>
    </row>
    <row r="8">
      <c r="A8" s="18" t="inlineStr">
        <is>
          <t>CLI0006</t>
        </is>
      </c>
      <c r="B8" s="19" t="inlineStr">
        <is>
          <t>Giulia Colombo</t>
        </is>
      </c>
      <c r="C8" s="19" t="inlineStr">
        <is>
          <t>giulia.colombo@email.it</t>
        </is>
      </c>
      <c r="D8" s="18" t="inlineStr">
        <is>
          <t>+39 337 937 6955</t>
        </is>
      </c>
      <c r="E8" s="19" t="inlineStr">
        <is>
          <t>Digital Marketing</t>
        </is>
      </c>
      <c r="F8" s="20" t="n">
        <v>45677.84199224776</v>
      </c>
      <c r="G8" s="19" t="inlineStr">
        <is>
          <t>VIP</t>
        </is>
      </c>
    </row>
    <row r="9">
      <c r="A9" s="14" t="inlineStr">
        <is>
          <t>CLI0007</t>
        </is>
      </c>
      <c r="B9" s="15" t="inlineStr">
        <is>
          <t>Francesco Ricci</t>
        </is>
      </c>
      <c r="C9" s="15" t="inlineStr">
        <is>
          <t>francesco.ricci@email.it</t>
        </is>
      </c>
      <c r="D9" s="14" t="inlineStr">
        <is>
          <t>+39 372 608 8643</t>
        </is>
      </c>
      <c r="E9" s="15" t="inlineStr"/>
      <c r="F9" s="16" t="n">
        <v>45492.84199224776</v>
      </c>
      <c r="G9" s="15" t="inlineStr">
        <is>
          <t>VIP</t>
        </is>
      </c>
    </row>
    <row r="10">
      <c r="A10" s="18" t="inlineStr">
        <is>
          <t>CLI0008</t>
        </is>
      </c>
      <c r="B10" s="19" t="inlineStr">
        <is>
          <t>Sara Marino</t>
        </is>
      </c>
      <c r="C10" s="19" t="inlineStr">
        <is>
          <t>sara.marino@email.it</t>
        </is>
      </c>
      <c r="D10" s="18" t="inlineStr">
        <is>
          <t>+39 364 463 2855</t>
        </is>
      </c>
      <c r="E10" s="19" t="inlineStr">
        <is>
          <t>Global Trade</t>
        </is>
      </c>
      <c r="F10" s="20" t="n">
        <v>46033.84199224776</v>
      </c>
      <c r="G10" s="19" t="inlineStr">
        <is>
          <t>VIP</t>
        </is>
      </c>
    </row>
    <row r="11">
      <c r="A11" s="14" t="inlineStr">
        <is>
          <t>CLI0009</t>
        </is>
      </c>
      <c r="B11" s="15" t="inlineStr">
        <is>
          <t>Andrea Greco</t>
        </is>
      </c>
      <c r="C11" s="15" t="inlineStr">
        <is>
          <t>andrea.greco@email.it</t>
        </is>
      </c>
      <c r="D11" s="14" t="inlineStr">
        <is>
          <t>+39 315 856 3953</t>
        </is>
      </c>
      <c r="E11" s="15" t="inlineStr">
        <is>
          <t>Creative Agency</t>
        </is>
      </c>
      <c r="F11" s="16" t="n">
        <v>45998.84199224776</v>
      </c>
      <c r="G11" s="15" t="inlineStr">
        <is>
          <t>VIP</t>
        </is>
      </c>
    </row>
    <row r="12">
      <c r="A12" s="18" t="inlineStr">
        <is>
          <t>CLI0010</t>
        </is>
      </c>
      <c r="B12" s="19" t="inlineStr">
        <is>
          <t>Chiara Bruno</t>
        </is>
      </c>
      <c r="C12" s="19" t="inlineStr">
        <is>
          <t>chiara.bruno@email.it</t>
        </is>
      </c>
      <c r="D12" s="18" t="inlineStr">
        <is>
          <t>+39 323 693 6457</t>
        </is>
      </c>
      <c r="E12" s="19" t="inlineStr"/>
      <c r="F12" s="20" t="n">
        <v>45366.84199224776</v>
      </c>
      <c r="G12" s="19" t="inlineStr"/>
    </row>
    <row r="13">
      <c r="A13" s="14" t="inlineStr">
        <is>
          <t>CLI0011</t>
        </is>
      </c>
      <c r="B13" s="15" t="inlineStr">
        <is>
          <t>Luca Gallo</t>
        </is>
      </c>
      <c r="C13" s="15" t="inlineStr">
        <is>
          <t>luca.gallo@email.it</t>
        </is>
      </c>
      <c r="D13" s="14" t="inlineStr">
        <is>
          <t>+39 357 505 2854</t>
        </is>
      </c>
      <c r="E13" s="15" t="inlineStr"/>
      <c r="F13" s="16" t="n">
        <v>45801.84199224776</v>
      </c>
      <c r="G13" s="15" t="inlineStr">
        <is>
          <t>Referente: Marketing</t>
        </is>
      </c>
    </row>
    <row r="14">
      <c r="A14" s="18" t="inlineStr">
        <is>
          <t>CLI0012</t>
        </is>
      </c>
      <c r="B14" s="19" t="inlineStr">
        <is>
          <t>Elena Conti</t>
        </is>
      </c>
      <c r="C14" s="19" t="inlineStr">
        <is>
          <t>elena.conti@email.it</t>
        </is>
      </c>
      <c r="D14" s="18" t="inlineStr">
        <is>
          <t>+39 317 685 7436</t>
        </is>
      </c>
      <c r="E14" s="19" t="inlineStr"/>
      <c r="F14" s="20" t="n">
        <v>45925.84199224776</v>
      </c>
      <c r="G14" s="19" t="inlineStr">
        <is>
          <t>Referente: Marketing</t>
        </is>
      </c>
    </row>
    <row r="15">
      <c r="A15" s="14" t="inlineStr">
        <is>
          <t>CLI0013</t>
        </is>
      </c>
      <c r="B15" s="15" t="inlineStr">
        <is>
          <t>Davide De Luca</t>
        </is>
      </c>
      <c r="C15" s="15" t="inlineStr">
        <is>
          <t>davide.de.luca@email.it</t>
        </is>
      </c>
      <c r="D15" s="14" t="inlineStr">
        <is>
          <t>+39 389 121 4698</t>
        </is>
      </c>
      <c r="E15" s="15" t="inlineStr">
        <is>
          <t>Smart Systems</t>
        </is>
      </c>
      <c r="F15" s="16" t="n">
        <v>45758.84199224776</v>
      </c>
      <c r="G15" s="15" t="inlineStr">
        <is>
          <t>Cliente premium</t>
        </is>
      </c>
    </row>
    <row r="16">
      <c r="A16" s="18" t="inlineStr">
        <is>
          <t>CLI0014</t>
        </is>
      </c>
      <c r="B16" s="19" t="inlineStr">
        <is>
          <t>Martina Fontana</t>
        </is>
      </c>
      <c r="C16" s="19" t="inlineStr">
        <is>
          <t>martina.fontana@email.it</t>
        </is>
      </c>
      <c r="D16" s="18" t="inlineStr">
        <is>
          <t>+39 339 806 8185</t>
        </is>
      </c>
      <c r="E16" s="19" t="inlineStr"/>
      <c r="F16" s="20" t="n">
        <v>45707.84199224776</v>
      </c>
      <c r="G16" s="19" t="inlineStr">
        <is>
          <t>VIP</t>
        </is>
      </c>
    </row>
    <row r="17">
      <c r="A17" s="14" t="inlineStr">
        <is>
          <t>CLI0015</t>
        </is>
      </c>
      <c r="B17" s="15" t="inlineStr">
        <is>
          <t>Simone Esposito</t>
        </is>
      </c>
      <c r="C17" s="15" t="inlineStr">
        <is>
          <t>simone.esposito@email.it</t>
        </is>
      </c>
      <c r="D17" s="14" t="inlineStr">
        <is>
          <t>+39 332 116 3536</t>
        </is>
      </c>
      <c r="E17" s="15" t="inlineStr"/>
      <c r="F17" s="16" t="n">
        <v>45554.84199224776</v>
      </c>
      <c r="G17" s="15" t="inlineStr"/>
    </row>
    <row r="18">
      <c r="A18" s="18" t="inlineStr">
        <is>
          <t>CLI0016</t>
        </is>
      </c>
      <c r="B18" s="19" t="inlineStr">
        <is>
          <t>Valentina Barbieri</t>
        </is>
      </c>
      <c r="C18" s="19" t="inlineStr">
        <is>
          <t>valentina.barbieri@email.it</t>
        </is>
      </c>
      <c r="D18" s="18" t="inlineStr">
        <is>
          <t>+39 323 229 4433</t>
        </is>
      </c>
      <c r="E18" s="19" t="inlineStr"/>
      <c r="F18" s="20" t="n">
        <v>45974.84199224776</v>
      </c>
      <c r="G18" s="19" t="inlineStr"/>
    </row>
    <row r="19">
      <c r="A19" s="14" t="inlineStr">
        <is>
          <t>CLI0017</t>
        </is>
      </c>
      <c r="B19" s="15" t="inlineStr">
        <is>
          <t>Alessandro Serra</t>
        </is>
      </c>
      <c r="C19" s="15" t="inlineStr">
        <is>
          <t>alessandro.serra@email.it</t>
        </is>
      </c>
      <c r="D19" s="14" t="inlineStr">
        <is>
          <t>+39 335 885 6548</t>
        </is>
      </c>
      <c r="E19" s="15" t="inlineStr">
        <is>
          <t>Smart Systems</t>
        </is>
      </c>
      <c r="F19" s="16" t="n">
        <v>45925.84199224776</v>
      </c>
      <c r="G19" s="15" t="inlineStr">
        <is>
          <t>Cliente premium</t>
        </is>
      </c>
    </row>
    <row r="20">
      <c r="A20" s="18" t="inlineStr">
        <is>
          <t>CLI0018</t>
        </is>
      </c>
      <c r="B20" s="19" t="inlineStr">
        <is>
          <t>Federica Rizzo</t>
        </is>
      </c>
      <c r="C20" s="19" t="inlineStr">
        <is>
          <t>federica.rizzo@email.it</t>
        </is>
      </c>
      <c r="D20" s="18" t="inlineStr">
        <is>
          <t>+39 342 713 1650</t>
        </is>
      </c>
      <c r="E20" s="19" t="inlineStr"/>
      <c r="F20" s="20" t="n">
        <v>45351.84199224776</v>
      </c>
      <c r="G20" s="19" t="inlineStr">
        <is>
          <t>Referente: Marketing</t>
        </is>
      </c>
    </row>
    <row r="21">
      <c r="A21" s="14" t="inlineStr">
        <is>
          <t>CLI0019</t>
        </is>
      </c>
      <c r="B21" s="15" t="inlineStr">
        <is>
          <t>Matteo Pellegrini</t>
        </is>
      </c>
      <c r="C21" s="15" t="inlineStr">
        <is>
          <t>matteo.pellegrini@email.it</t>
        </is>
      </c>
      <c r="D21" s="14" t="inlineStr">
        <is>
          <t>+39 381 954 9196</t>
        </is>
      </c>
      <c r="E21" s="15" t="inlineStr">
        <is>
          <t>Innovazione Italia</t>
        </is>
      </c>
      <c r="F21" s="16" t="n">
        <v>45612.84199224776</v>
      </c>
      <c r="G21" s="15" t="inlineStr">
        <is>
          <t>Cliente premium</t>
        </is>
      </c>
    </row>
    <row r="22">
      <c r="A22" s="18" t="inlineStr">
        <is>
          <t>CLI0020</t>
        </is>
      </c>
      <c r="B22" s="19" t="inlineStr">
        <is>
          <t>Sofia Vitale</t>
        </is>
      </c>
      <c r="C22" s="19" t="inlineStr">
        <is>
          <t>sofia.vitale@email.it</t>
        </is>
      </c>
      <c r="D22" s="18" t="inlineStr">
        <is>
          <t>+39 338 714 3532</t>
        </is>
      </c>
      <c r="E22" s="19" t="inlineStr"/>
      <c r="F22" s="20" t="n">
        <v>45635.84199224776</v>
      </c>
      <c r="G22" s="19" t="inlineStr">
        <is>
          <t>VIP</t>
        </is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77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25" customWidth="1" min="3" max="3"/>
    <col width="18" customWidth="1" min="4" max="4"/>
    <col width="15" customWidth="1" min="5" max="5"/>
    <col width="18" customWidth="1" min="6" max="6"/>
    <col width="12" customWidth="1" min="7" max="7"/>
    <col width="25" customWidth="1" min="8" max="8"/>
  </cols>
  <sheetData>
    <row r="1" ht="35" customHeight="1">
      <c r="A1" s="13" t="inlineStr">
        <is>
          <t>STORICO PAGAMENTI</t>
        </is>
      </c>
    </row>
    <row r="2">
      <c r="A2" s="12" t="inlineStr">
        <is>
          <t>ID Pagamento</t>
        </is>
      </c>
      <c r="B2" s="12" t="inlineStr">
        <is>
          <t>ID Abbonamento</t>
        </is>
      </c>
      <c r="C2" s="12" t="inlineStr">
        <is>
          <t>Cliente</t>
        </is>
      </c>
      <c r="D2" s="12" t="inlineStr">
        <is>
          <t>Data Pagamento</t>
        </is>
      </c>
      <c r="E2" s="12" t="inlineStr">
        <is>
          <t>Importo</t>
        </is>
      </c>
      <c r="F2" s="12" t="inlineStr">
        <is>
          <t>Metodo</t>
        </is>
      </c>
      <c r="G2" s="12" t="inlineStr">
        <is>
          <t>Stato</t>
        </is>
      </c>
      <c r="H2" s="12" t="inlineStr">
        <is>
          <t>Note</t>
        </is>
      </c>
    </row>
    <row r="3">
      <c r="A3" s="14" t="inlineStr">
        <is>
          <t>PAG00001</t>
        </is>
      </c>
      <c r="B3" s="14" t="inlineStr">
        <is>
          <t>ABB001</t>
        </is>
      </c>
      <c r="C3" s="15" t="inlineStr">
        <is>
          <t>Marco Rossi</t>
        </is>
      </c>
      <c r="D3" s="16" t="n">
        <v>45747.84199224776</v>
      </c>
      <c r="E3" s="17" t="n">
        <v>59.99</v>
      </c>
      <c r="F3" s="14" t="inlineStr">
        <is>
          <t>Carta di Credito</t>
        </is>
      </c>
      <c r="G3" s="14" t="inlineStr">
        <is>
          <t>Completato</t>
        </is>
      </c>
      <c r="H3" s="15" t="inlineStr"/>
    </row>
    <row r="4">
      <c r="A4" s="18" t="inlineStr">
        <is>
          <t>PAG00002</t>
        </is>
      </c>
      <c r="B4" s="18" t="inlineStr">
        <is>
          <t>ABB001</t>
        </is>
      </c>
      <c r="C4" s="19" t="inlineStr">
        <is>
          <t>Marco Rossi</t>
        </is>
      </c>
      <c r="D4" s="20" t="n">
        <v>45849.84199224776</v>
      </c>
      <c r="E4" s="21" t="n">
        <v>59.99</v>
      </c>
      <c r="F4" s="18" t="inlineStr">
        <is>
          <t>Bonifico</t>
        </is>
      </c>
      <c r="G4" s="18" t="inlineStr">
        <is>
          <t>Completato</t>
        </is>
      </c>
      <c r="H4" s="19" t="inlineStr">
        <is>
          <t>Pagamento automatico</t>
        </is>
      </c>
    </row>
    <row r="5">
      <c r="A5" s="14" t="inlineStr">
        <is>
          <t>PAG00003</t>
        </is>
      </c>
      <c r="B5" s="14" t="inlineStr">
        <is>
          <t>ABB001</t>
        </is>
      </c>
      <c r="C5" s="15" t="inlineStr">
        <is>
          <t>Marco Rossi</t>
        </is>
      </c>
      <c r="D5" s="16" t="n">
        <v>45839.84199224776</v>
      </c>
      <c r="E5" s="17" t="n">
        <v>9.99</v>
      </c>
      <c r="F5" s="14" t="inlineStr">
        <is>
          <t>PayPal</t>
        </is>
      </c>
      <c r="G5" s="14" t="inlineStr">
        <is>
          <t>Completato</t>
        </is>
      </c>
      <c r="H5" s="15" t="inlineStr"/>
    </row>
    <row r="6">
      <c r="A6" s="18" t="inlineStr">
        <is>
          <t>PAG00004</t>
        </is>
      </c>
      <c r="B6" s="18" t="inlineStr">
        <is>
          <t>ABB002</t>
        </is>
      </c>
      <c r="C6" s="19" t="inlineStr">
        <is>
          <t>Laura Bianchi</t>
        </is>
      </c>
      <c r="D6" s="20" t="n">
        <v>45941.84199224776</v>
      </c>
      <c r="E6" s="21" t="n">
        <v>129.99</v>
      </c>
      <c r="F6" s="18" t="inlineStr">
        <is>
          <t>Addebito Diretto</t>
        </is>
      </c>
      <c r="G6" s="18" t="inlineStr">
        <is>
          <t>Completato</t>
        </is>
      </c>
      <c r="H6" s="19" t="inlineStr">
        <is>
          <t>Pagamento automatico</t>
        </is>
      </c>
    </row>
    <row r="7">
      <c r="A7" s="14" t="inlineStr">
        <is>
          <t>PAG00005</t>
        </is>
      </c>
      <c r="B7" s="14" t="inlineStr">
        <is>
          <t>ABB003</t>
        </is>
      </c>
      <c r="C7" s="15" t="inlineStr">
        <is>
          <t>Giuseppe Verdi</t>
        </is>
      </c>
      <c r="D7" s="16" t="n">
        <v>46028.84199224776</v>
      </c>
      <c r="E7" s="17" t="n">
        <v>129.99</v>
      </c>
      <c r="F7" s="14" t="inlineStr">
        <is>
          <t>Addebito Diretto</t>
        </is>
      </c>
      <c r="G7" s="14" t="inlineStr">
        <is>
          <t>Completato</t>
        </is>
      </c>
      <c r="H7" s="15" t="inlineStr">
        <is>
          <t>Pagamento automatico</t>
        </is>
      </c>
    </row>
    <row r="8">
      <c r="A8" s="18" t="inlineStr">
        <is>
          <t>PAG00006</t>
        </is>
      </c>
      <c r="B8" s="18" t="inlineStr">
        <is>
          <t>ABB003</t>
        </is>
      </c>
      <c r="C8" s="19" t="inlineStr">
        <is>
          <t>Giuseppe Verdi</t>
        </is>
      </c>
      <c r="D8" s="20" t="n">
        <v>46017.84199224776</v>
      </c>
      <c r="E8" s="21" t="n">
        <v>29.99</v>
      </c>
      <c r="F8" s="18" t="inlineStr">
        <is>
          <t>Carta di Credito</t>
        </is>
      </c>
      <c r="G8" s="18" t="inlineStr">
        <is>
          <t>Completato</t>
        </is>
      </c>
      <c r="H8" s="19" t="inlineStr">
        <is>
          <t>Pagamento manuale</t>
        </is>
      </c>
    </row>
    <row r="9">
      <c r="A9" s="14" t="inlineStr">
        <is>
          <t>PAG00007</t>
        </is>
      </c>
      <c r="B9" s="14" t="inlineStr">
        <is>
          <t>ABB003</t>
        </is>
      </c>
      <c r="C9" s="15" t="inlineStr">
        <is>
          <t>Giuseppe Verdi</t>
        </is>
      </c>
      <c r="D9" s="16" t="n">
        <v>46071.84199224776</v>
      </c>
      <c r="E9" s="17" t="n">
        <v>9.99</v>
      </c>
      <c r="F9" s="14" t="inlineStr">
        <is>
          <t>Addebito Diretto</t>
        </is>
      </c>
      <c r="G9" s="14" t="inlineStr">
        <is>
          <t>Completato</t>
        </is>
      </c>
      <c r="H9" s="15" t="inlineStr">
        <is>
          <t>Pagamento automatico</t>
        </is>
      </c>
    </row>
    <row r="10">
      <c r="A10" s="18" t="inlineStr">
        <is>
          <t>PAG00008</t>
        </is>
      </c>
      <c r="B10" s="18" t="inlineStr">
        <is>
          <t>ABB004</t>
        </is>
      </c>
      <c r="C10" s="19" t="inlineStr">
        <is>
          <t>Anna Ferrari</t>
        </is>
      </c>
      <c r="D10" s="20" t="n">
        <v>46036.84199224776</v>
      </c>
      <c r="E10" s="21" t="n">
        <v>29.99</v>
      </c>
      <c r="F10" s="18" t="inlineStr">
        <is>
          <t>Addebito Diretto</t>
        </is>
      </c>
      <c r="G10" s="18" t="inlineStr">
        <is>
          <t>Completato</t>
        </is>
      </c>
      <c r="H10" s="19" t="inlineStr"/>
    </row>
    <row r="11">
      <c r="A11" s="14" t="inlineStr">
        <is>
          <t>PAG00009</t>
        </is>
      </c>
      <c r="B11" s="14" t="inlineStr">
        <is>
          <t>ABB004</t>
        </is>
      </c>
      <c r="C11" s="15" t="inlineStr">
        <is>
          <t>Anna Ferrari</t>
        </is>
      </c>
      <c r="D11" s="16" t="n">
        <v>45959.84199224776</v>
      </c>
      <c r="E11" s="17" t="n">
        <v>9.99</v>
      </c>
      <c r="F11" s="14" t="inlineStr">
        <is>
          <t>Bonifico</t>
        </is>
      </c>
      <c r="G11" s="14" t="inlineStr">
        <is>
          <t>Completato</t>
        </is>
      </c>
      <c r="H11" s="15" t="inlineStr">
        <is>
          <t>Pagamento automatico</t>
        </is>
      </c>
    </row>
    <row r="12">
      <c r="A12" s="18" t="inlineStr">
        <is>
          <t>PAG00010</t>
        </is>
      </c>
      <c r="B12" s="18" t="inlineStr">
        <is>
          <t>ABB004</t>
        </is>
      </c>
      <c r="C12" s="19" t="inlineStr">
        <is>
          <t>Anna Ferrari</t>
        </is>
      </c>
      <c r="D12" s="20" t="n">
        <v>45820.84199224776</v>
      </c>
      <c r="E12" s="21" t="n">
        <v>9.99</v>
      </c>
      <c r="F12" s="18" t="inlineStr">
        <is>
          <t>Bonifico</t>
        </is>
      </c>
      <c r="G12" s="18" t="inlineStr">
        <is>
          <t>Completato</t>
        </is>
      </c>
      <c r="H12" s="19" t="inlineStr">
        <is>
          <t>Pagamento manuale</t>
        </is>
      </c>
    </row>
    <row r="13">
      <c r="A13" s="14" t="inlineStr">
        <is>
          <t>PAG00011</t>
        </is>
      </c>
      <c r="B13" s="14" t="inlineStr">
        <is>
          <t>ABB004</t>
        </is>
      </c>
      <c r="C13" s="15" t="inlineStr">
        <is>
          <t>Anna Ferrari</t>
        </is>
      </c>
      <c r="D13" s="16" t="n">
        <v>45900.84199224776</v>
      </c>
      <c r="E13" s="17" t="n">
        <v>29.99</v>
      </c>
      <c r="F13" s="14" t="inlineStr">
        <is>
          <t>Addebito Diretto</t>
        </is>
      </c>
      <c r="G13" s="14" t="inlineStr">
        <is>
          <t>Rimborsato</t>
        </is>
      </c>
      <c r="H13" s="15" t="inlineStr"/>
    </row>
    <row r="14">
      <c r="A14" s="18" t="inlineStr">
        <is>
          <t>PAG00012</t>
        </is>
      </c>
      <c r="B14" s="18" t="inlineStr">
        <is>
          <t>ABB004</t>
        </is>
      </c>
      <c r="C14" s="19" t="inlineStr">
        <is>
          <t>Anna Ferrari</t>
        </is>
      </c>
      <c r="D14" s="20" t="n">
        <v>45716.84199224776</v>
      </c>
      <c r="E14" s="21" t="n">
        <v>59.99</v>
      </c>
      <c r="F14" s="18" t="inlineStr">
        <is>
          <t>Carta di Credito</t>
        </is>
      </c>
      <c r="G14" s="18" t="inlineStr">
        <is>
          <t>Completato</t>
        </is>
      </c>
      <c r="H14" s="19" t="inlineStr">
        <is>
          <t>Rinnovo annuale</t>
        </is>
      </c>
    </row>
    <row r="15">
      <c r="A15" s="14" t="inlineStr">
        <is>
          <t>PAG00013</t>
        </is>
      </c>
      <c r="B15" s="14" t="inlineStr">
        <is>
          <t>ABB005</t>
        </is>
      </c>
      <c r="C15" s="15" t="inlineStr">
        <is>
          <t>Paolo Romano</t>
        </is>
      </c>
      <c r="D15" s="16" t="n">
        <v>45866.84199224776</v>
      </c>
      <c r="E15" s="17" t="n">
        <v>9.99</v>
      </c>
      <c r="F15" s="14" t="inlineStr">
        <is>
          <t>Carta di Credito</t>
        </is>
      </c>
      <c r="G15" s="14" t="inlineStr">
        <is>
          <t>Completato</t>
        </is>
      </c>
      <c r="H15" s="15" t="inlineStr">
        <is>
          <t>Pagamento manuale</t>
        </is>
      </c>
    </row>
    <row r="16">
      <c r="A16" s="18" t="inlineStr">
        <is>
          <t>PAG00014</t>
        </is>
      </c>
      <c r="B16" s="18" t="inlineStr">
        <is>
          <t>ABB005</t>
        </is>
      </c>
      <c r="C16" s="19" t="inlineStr">
        <is>
          <t>Paolo Romano</t>
        </is>
      </c>
      <c r="D16" s="20" t="n">
        <v>45733.84199224776</v>
      </c>
      <c r="E16" s="21" t="n">
        <v>29.99</v>
      </c>
      <c r="F16" s="18" t="inlineStr">
        <is>
          <t>Carta di Credito</t>
        </is>
      </c>
      <c r="G16" s="18" t="inlineStr">
        <is>
          <t>Completato</t>
        </is>
      </c>
      <c r="H16" s="19" t="inlineStr">
        <is>
          <t>Rinnovo annuale</t>
        </is>
      </c>
    </row>
    <row r="17">
      <c r="A17" s="14" t="inlineStr">
        <is>
          <t>PAG00015</t>
        </is>
      </c>
      <c r="B17" s="14" t="inlineStr">
        <is>
          <t>ABB005</t>
        </is>
      </c>
      <c r="C17" s="15" t="inlineStr">
        <is>
          <t>Paolo Romano</t>
        </is>
      </c>
      <c r="D17" s="16" t="n">
        <v>46034.84199224776</v>
      </c>
      <c r="E17" s="17" t="n">
        <v>129.99</v>
      </c>
      <c r="F17" s="14" t="inlineStr">
        <is>
          <t>Bonifico</t>
        </is>
      </c>
      <c r="G17" s="14" t="inlineStr">
        <is>
          <t>Completato</t>
        </is>
      </c>
      <c r="H17" s="15" t="inlineStr"/>
    </row>
    <row r="18">
      <c r="A18" s="18" t="inlineStr">
        <is>
          <t>PAG00016</t>
        </is>
      </c>
      <c r="B18" s="18" t="inlineStr">
        <is>
          <t>ABB005</t>
        </is>
      </c>
      <c r="C18" s="19" t="inlineStr">
        <is>
          <t>Paolo Romano</t>
        </is>
      </c>
      <c r="D18" s="20" t="n">
        <v>46014.84199224776</v>
      </c>
      <c r="E18" s="21" t="n">
        <v>29.99</v>
      </c>
      <c r="F18" s="18" t="inlineStr">
        <is>
          <t>PayPal</t>
        </is>
      </c>
      <c r="G18" s="18" t="inlineStr">
        <is>
          <t>Completato</t>
        </is>
      </c>
      <c r="H18" s="19" t="inlineStr"/>
    </row>
    <row r="19">
      <c r="A19" s="14" t="inlineStr">
        <is>
          <t>PAG00017</t>
        </is>
      </c>
      <c r="B19" s="14" t="inlineStr">
        <is>
          <t>ABB005</t>
        </is>
      </c>
      <c r="C19" s="15" t="inlineStr">
        <is>
          <t>Paolo Romano</t>
        </is>
      </c>
      <c r="D19" s="16" t="n">
        <v>46028.84199224776</v>
      </c>
      <c r="E19" s="17" t="n">
        <v>59.99</v>
      </c>
      <c r="F19" s="14" t="inlineStr">
        <is>
          <t>Carta di Credito</t>
        </is>
      </c>
      <c r="G19" s="14" t="inlineStr">
        <is>
          <t>In Elaborazione</t>
        </is>
      </c>
      <c r="H19" s="15" t="inlineStr">
        <is>
          <t>Pagamento automatico</t>
        </is>
      </c>
    </row>
    <row r="20">
      <c r="A20" s="18" t="inlineStr">
        <is>
          <t>PAG00018</t>
        </is>
      </c>
      <c r="B20" s="18" t="inlineStr">
        <is>
          <t>ABB005</t>
        </is>
      </c>
      <c r="C20" s="19" t="inlineStr">
        <is>
          <t>Paolo Romano</t>
        </is>
      </c>
      <c r="D20" s="20" t="n">
        <v>45730.84199224776</v>
      </c>
      <c r="E20" s="21" t="n">
        <v>9.99</v>
      </c>
      <c r="F20" s="18" t="inlineStr">
        <is>
          <t>Addebito Diretto</t>
        </is>
      </c>
      <c r="G20" s="18" t="inlineStr">
        <is>
          <t>Completato</t>
        </is>
      </c>
      <c r="H20" s="19" t="inlineStr">
        <is>
          <t>Pagamento automatico</t>
        </is>
      </c>
    </row>
    <row r="21">
      <c r="A21" s="14" t="inlineStr">
        <is>
          <t>PAG00019</t>
        </is>
      </c>
      <c r="B21" s="14" t="inlineStr">
        <is>
          <t>ABB005</t>
        </is>
      </c>
      <c r="C21" s="15" t="inlineStr">
        <is>
          <t>Paolo Romano</t>
        </is>
      </c>
      <c r="D21" s="16" t="n">
        <v>45783.84199224776</v>
      </c>
      <c r="E21" s="17" t="n">
        <v>29.99</v>
      </c>
      <c r="F21" s="14" t="inlineStr">
        <is>
          <t>PayPal</t>
        </is>
      </c>
      <c r="G21" s="14" t="inlineStr">
        <is>
          <t>Completato</t>
        </is>
      </c>
      <c r="H21" s="15" t="inlineStr">
        <is>
          <t>Pagamento manuale</t>
        </is>
      </c>
    </row>
    <row r="22">
      <c r="A22" s="18" t="inlineStr">
        <is>
          <t>PAG00020</t>
        </is>
      </c>
      <c r="B22" s="18" t="inlineStr">
        <is>
          <t>ABB006</t>
        </is>
      </c>
      <c r="C22" s="19" t="inlineStr">
        <is>
          <t>Giulia Colombo</t>
        </is>
      </c>
      <c r="D22" s="20" t="n">
        <v>45893.84199224776</v>
      </c>
      <c r="E22" s="21" t="n">
        <v>29.99</v>
      </c>
      <c r="F22" s="18" t="inlineStr">
        <is>
          <t>Carta di Credito</t>
        </is>
      </c>
      <c r="G22" s="18" t="inlineStr">
        <is>
          <t>Completato</t>
        </is>
      </c>
      <c r="H22" s="19" t="inlineStr">
        <is>
          <t>Pagamento automatico</t>
        </is>
      </c>
    </row>
    <row r="23">
      <c r="A23" s="14" t="inlineStr">
        <is>
          <t>PAG00021</t>
        </is>
      </c>
      <c r="B23" s="14" t="inlineStr">
        <is>
          <t>ABB006</t>
        </is>
      </c>
      <c r="C23" s="15" t="inlineStr">
        <is>
          <t>Giulia Colombo</t>
        </is>
      </c>
      <c r="D23" s="16" t="n">
        <v>45836.84199224776</v>
      </c>
      <c r="E23" s="17" t="n">
        <v>9.99</v>
      </c>
      <c r="F23" s="14" t="inlineStr">
        <is>
          <t>Carta di Credito</t>
        </is>
      </c>
      <c r="G23" s="14" t="inlineStr">
        <is>
          <t>Completato</t>
        </is>
      </c>
      <c r="H23" s="15" t="inlineStr"/>
    </row>
    <row r="24">
      <c r="A24" s="18" t="inlineStr">
        <is>
          <t>PAG00022</t>
        </is>
      </c>
      <c r="B24" s="18" t="inlineStr">
        <is>
          <t>ABB006</t>
        </is>
      </c>
      <c r="C24" s="19" t="inlineStr">
        <is>
          <t>Giulia Colombo</t>
        </is>
      </c>
      <c r="D24" s="20" t="n">
        <v>45715.84199224776</v>
      </c>
      <c r="E24" s="21" t="n">
        <v>9.99</v>
      </c>
      <c r="F24" s="18" t="inlineStr">
        <is>
          <t>Carta di Credito</t>
        </is>
      </c>
      <c r="G24" s="18" t="inlineStr">
        <is>
          <t>Completato</t>
        </is>
      </c>
      <c r="H24" s="19" t="inlineStr">
        <is>
          <t>Pagamento manuale</t>
        </is>
      </c>
    </row>
    <row r="25">
      <c r="A25" s="14" t="inlineStr">
        <is>
          <t>PAG00023</t>
        </is>
      </c>
      <c r="B25" s="14" t="inlineStr">
        <is>
          <t>ABB007</t>
        </is>
      </c>
      <c r="C25" s="15" t="inlineStr">
        <is>
          <t>Francesco Ricci</t>
        </is>
      </c>
      <c r="D25" s="16" t="n">
        <v>45932.84199224776</v>
      </c>
      <c r="E25" s="17" t="n">
        <v>59.99</v>
      </c>
      <c r="F25" s="14" t="inlineStr">
        <is>
          <t>PayPal</t>
        </is>
      </c>
      <c r="G25" s="14" t="inlineStr">
        <is>
          <t>Completato</t>
        </is>
      </c>
      <c r="H25" s="15" t="inlineStr">
        <is>
          <t>Rinnovo annuale</t>
        </is>
      </c>
    </row>
    <row r="26">
      <c r="A26" s="18" t="inlineStr">
        <is>
          <t>PAG00024</t>
        </is>
      </c>
      <c r="B26" s="18" t="inlineStr">
        <is>
          <t>ABB007</t>
        </is>
      </c>
      <c r="C26" s="19" t="inlineStr">
        <is>
          <t>Francesco Ricci</t>
        </is>
      </c>
      <c r="D26" s="20" t="n">
        <v>45894.84199224776</v>
      </c>
      <c r="E26" s="21" t="n">
        <v>9.99</v>
      </c>
      <c r="F26" s="18" t="inlineStr">
        <is>
          <t>Bonifico</t>
        </is>
      </c>
      <c r="G26" s="18" t="inlineStr">
        <is>
          <t>Completato</t>
        </is>
      </c>
      <c r="H26" s="19" t="inlineStr">
        <is>
          <t>Pagamento manuale</t>
        </is>
      </c>
    </row>
    <row r="27">
      <c r="A27" s="14" t="inlineStr">
        <is>
          <t>PAG00025</t>
        </is>
      </c>
      <c r="B27" s="14" t="inlineStr">
        <is>
          <t>ABB008</t>
        </is>
      </c>
      <c r="C27" s="15" t="inlineStr">
        <is>
          <t>Sara Marino</t>
        </is>
      </c>
      <c r="D27" s="16" t="n">
        <v>45954.84199224776</v>
      </c>
      <c r="E27" s="17" t="n">
        <v>9.99</v>
      </c>
      <c r="F27" s="14" t="inlineStr">
        <is>
          <t>Addebito Diretto</t>
        </is>
      </c>
      <c r="G27" s="14" t="inlineStr">
        <is>
          <t>Completato</t>
        </is>
      </c>
      <c r="H27" s="15" t="inlineStr">
        <is>
          <t>Pagamento automatico</t>
        </is>
      </c>
    </row>
    <row r="28">
      <c r="A28" s="18" t="inlineStr">
        <is>
          <t>PAG00026</t>
        </is>
      </c>
      <c r="B28" s="18" t="inlineStr">
        <is>
          <t>ABB008</t>
        </is>
      </c>
      <c r="C28" s="19" t="inlineStr">
        <is>
          <t>Sara Marino</t>
        </is>
      </c>
      <c r="D28" s="20" t="n">
        <v>45974.84199224776</v>
      </c>
      <c r="E28" s="21" t="n">
        <v>129.99</v>
      </c>
      <c r="F28" s="18" t="inlineStr">
        <is>
          <t>Addebito Diretto</t>
        </is>
      </c>
      <c r="G28" s="18" t="inlineStr">
        <is>
          <t>Completato</t>
        </is>
      </c>
      <c r="H28" s="19" t="inlineStr">
        <is>
          <t>Rinnovo annuale</t>
        </is>
      </c>
    </row>
    <row r="29">
      <c r="A29" s="14" t="inlineStr">
        <is>
          <t>PAG00027</t>
        </is>
      </c>
      <c r="B29" s="14" t="inlineStr">
        <is>
          <t>ABB008</t>
        </is>
      </c>
      <c r="C29" s="15" t="inlineStr">
        <is>
          <t>Sara Marino</t>
        </is>
      </c>
      <c r="D29" s="16" t="n">
        <v>45883.84199224776</v>
      </c>
      <c r="E29" s="17" t="n">
        <v>59.99</v>
      </c>
      <c r="F29" s="14" t="inlineStr">
        <is>
          <t>Addebito Diretto</t>
        </is>
      </c>
      <c r="G29" s="14" t="inlineStr">
        <is>
          <t>Completato</t>
        </is>
      </c>
      <c r="H29" s="15" t="inlineStr">
        <is>
          <t>Pagamento automatico</t>
        </is>
      </c>
    </row>
    <row r="30">
      <c r="A30" s="18" t="inlineStr">
        <is>
          <t>PAG00028</t>
        </is>
      </c>
      <c r="B30" s="18" t="inlineStr">
        <is>
          <t>ABB008</t>
        </is>
      </c>
      <c r="C30" s="19" t="inlineStr">
        <is>
          <t>Sara Marino</t>
        </is>
      </c>
      <c r="D30" s="20" t="n">
        <v>45714.84199224776</v>
      </c>
      <c r="E30" s="21" t="n">
        <v>9.99</v>
      </c>
      <c r="F30" s="18" t="inlineStr">
        <is>
          <t>Carta di Credito</t>
        </is>
      </c>
      <c r="G30" s="18" t="inlineStr">
        <is>
          <t>Rimborsato</t>
        </is>
      </c>
      <c r="H30" s="19" t="inlineStr">
        <is>
          <t>Pagamento manuale</t>
        </is>
      </c>
    </row>
    <row r="31">
      <c r="A31" s="14" t="inlineStr">
        <is>
          <t>PAG00029</t>
        </is>
      </c>
      <c r="B31" s="14" t="inlineStr">
        <is>
          <t>ABB008</t>
        </is>
      </c>
      <c r="C31" s="15" t="inlineStr">
        <is>
          <t>Sara Marino</t>
        </is>
      </c>
      <c r="D31" s="16" t="n">
        <v>45964.84199224776</v>
      </c>
      <c r="E31" s="17" t="n">
        <v>9.99</v>
      </c>
      <c r="F31" s="14" t="inlineStr">
        <is>
          <t>PayPal</t>
        </is>
      </c>
      <c r="G31" s="14" t="inlineStr">
        <is>
          <t>Completato</t>
        </is>
      </c>
      <c r="H31" s="15" t="inlineStr">
        <is>
          <t>Pagamento automatico</t>
        </is>
      </c>
    </row>
    <row r="32">
      <c r="A32" s="18" t="inlineStr">
        <is>
          <t>PAG00030</t>
        </is>
      </c>
      <c r="B32" s="18" t="inlineStr">
        <is>
          <t>ABB008</t>
        </is>
      </c>
      <c r="C32" s="19" t="inlineStr">
        <is>
          <t>Sara Marino</t>
        </is>
      </c>
      <c r="D32" s="20" t="n">
        <v>45879.84199224776</v>
      </c>
      <c r="E32" s="21" t="n">
        <v>129.99</v>
      </c>
      <c r="F32" s="18" t="inlineStr">
        <is>
          <t>Addebito Diretto</t>
        </is>
      </c>
      <c r="G32" s="18" t="inlineStr">
        <is>
          <t>Completato</t>
        </is>
      </c>
      <c r="H32" s="19" t="inlineStr">
        <is>
          <t>Pagamento manuale</t>
        </is>
      </c>
    </row>
    <row r="33">
      <c r="A33" s="14" t="inlineStr">
        <is>
          <t>PAG00031</t>
        </is>
      </c>
      <c r="B33" s="14" t="inlineStr">
        <is>
          <t>ABB008</t>
        </is>
      </c>
      <c r="C33" s="15" t="inlineStr">
        <is>
          <t>Sara Marino</t>
        </is>
      </c>
      <c r="D33" s="16" t="n">
        <v>45995.84199224776</v>
      </c>
      <c r="E33" s="17" t="n">
        <v>29.99</v>
      </c>
      <c r="F33" s="14" t="inlineStr">
        <is>
          <t>Carta di Credito</t>
        </is>
      </c>
      <c r="G33" s="14" t="inlineStr">
        <is>
          <t>Completato</t>
        </is>
      </c>
      <c r="H33" s="15" t="inlineStr">
        <is>
          <t>Pagamento manuale</t>
        </is>
      </c>
    </row>
    <row r="34">
      <c r="A34" s="18" t="inlineStr">
        <is>
          <t>PAG00032</t>
        </is>
      </c>
      <c r="B34" s="18" t="inlineStr">
        <is>
          <t>ABB009</t>
        </is>
      </c>
      <c r="C34" s="19" t="inlineStr">
        <is>
          <t>Andrea Greco</t>
        </is>
      </c>
      <c r="D34" s="20" t="n">
        <v>45745.84199224776</v>
      </c>
      <c r="E34" s="21" t="n">
        <v>129.99</v>
      </c>
      <c r="F34" s="18" t="inlineStr">
        <is>
          <t>Addebito Diretto</t>
        </is>
      </c>
      <c r="G34" s="18" t="inlineStr">
        <is>
          <t>Completato</t>
        </is>
      </c>
      <c r="H34" s="19" t="inlineStr">
        <is>
          <t>Pagamento automatico</t>
        </is>
      </c>
    </row>
    <row r="35">
      <c r="A35" s="14" t="inlineStr">
        <is>
          <t>PAG00033</t>
        </is>
      </c>
      <c r="B35" s="14" t="inlineStr">
        <is>
          <t>ABB009</t>
        </is>
      </c>
      <c r="C35" s="15" t="inlineStr">
        <is>
          <t>Andrea Greco</t>
        </is>
      </c>
      <c r="D35" s="16" t="n">
        <v>46067.84199224776</v>
      </c>
      <c r="E35" s="17" t="n">
        <v>29.99</v>
      </c>
      <c r="F35" s="14" t="inlineStr">
        <is>
          <t>Bonifico</t>
        </is>
      </c>
      <c r="G35" s="14" t="inlineStr">
        <is>
          <t>Completato</t>
        </is>
      </c>
      <c r="H35" s="15" t="inlineStr">
        <is>
          <t>Pagamento manuale</t>
        </is>
      </c>
    </row>
    <row r="36">
      <c r="A36" s="18" t="inlineStr">
        <is>
          <t>PAG00034</t>
        </is>
      </c>
      <c r="B36" s="18" t="inlineStr">
        <is>
          <t>ABB009</t>
        </is>
      </c>
      <c r="C36" s="19" t="inlineStr">
        <is>
          <t>Andrea Greco</t>
        </is>
      </c>
      <c r="D36" s="20" t="n">
        <v>45948.84199224776</v>
      </c>
      <c r="E36" s="21" t="n">
        <v>129.99</v>
      </c>
      <c r="F36" s="18" t="inlineStr">
        <is>
          <t>Bonifico</t>
        </is>
      </c>
      <c r="G36" s="18" t="inlineStr">
        <is>
          <t>Completato</t>
        </is>
      </c>
      <c r="H36" s="19" t="inlineStr">
        <is>
          <t>Pagamento manuale</t>
        </is>
      </c>
    </row>
    <row r="37">
      <c r="A37" s="14" t="inlineStr">
        <is>
          <t>PAG00035</t>
        </is>
      </c>
      <c r="B37" s="14" t="inlineStr">
        <is>
          <t>ABB009</t>
        </is>
      </c>
      <c r="C37" s="15" t="inlineStr">
        <is>
          <t>Andrea Greco</t>
        </is>
      </c>
      <c r="D37" s="16" t="n">
        <v>45906.84199224776</v>
      </c>
      <c r="E37" s="17" t="n">
        <v>9.99</v>
      </c>
      <c r="F37" s="14" t="inlineStr">
        <is>
          <t>PayPal</t>
        </is>
      </c>
      <c r="G37" s="14" t="inlineStr">
        <is>
          <t>Completato</t>
        </is>
      </c>
      <c r="H37" s="15" t="inlineStr">
        <is>
          <t>Pagamento automatico</t>
        </is>
      </c>
    </row>
    <row r="38">
      <c r="A38" s="18" t="inlineStr">
        <is>
          <t>PAG00036</t>
        </is>
      </c>
      <c r="B38" s="18" t="inlineStr">
        <is>
          <t>ABB010</t>
        </is>
      </c>
      <c r="C38" s="19" t="inlineStr">
        <is>
          <t>Chiara Bruno</t>
        </is>
      </c>
      <c r="D38" s="20" t="n">
        <v>45706.84199224776</v>
      </c>
      <c r="E38" s="21" t="n">
        <v>9.99</v>
      </c>
      <c r="F38" s="18" t="inlineStr">
        <is>
          <t>Carta di Credito</t>
        </is>
      </c>
      <c r="G38" s="18" t="inlineStr">
        <is>
          <t>Rimborsato</t>
        </is>
      </c>
      <c r="H38" s="19" t="inlineStr">
        <is>
          <t>Pagamento automatico</t>
        </is>
      </c>
    </row>
    <row r="39">
      <c r="A39" s="14" t="inlineStr">
        <is>
          <t>PAG00037</t>
        </is>
      </c>
      <c r="B39" s="14" t="inlineStr">
        <is>
          <t>ABB011</t>
        </is>
      </c>
      <c r="C39" s="15" t="inlineStr">
        <is>
          <t>Luca Gallo</t>
        </is>
      </c>
      <c r="D39" s="16" t="n">
        <v>45843.84199224776</v>
      </c>
      <c r="E39" s="17" t="n">
        <v>129.99</v>
      </c>
      <c r="F39" s="14" t="inlineStr">
        <is>
          <t>Carta di Credito</t>
        </is>
      </c>
      <c r="G39" s="14" t="inlineStr">
        <is>
          <t>Completato</t>
        </is>
      </c>
      <c r="H39" s="15" t="inlineStr">
        <is>
          <t>Rinnovo annuale</t>
        </is>
      </c>
    </row>
    <row r="40">
      <c r="A40" s="18" t="inlineStr">
        <is>
          <t>PAG00038</t>
        </is>
      </c>
      <c r="B40" s="18" t="inlineStr">
        <is>
          <t>ABB011</t>
        </is>
      </c>
      <c r="C40" s="19" t="inlineStr">
        <is>
          <t>Luca Gallo</t>
        </is>
      </c>
      <c r="D40" s="20" t="n">
        <v>45832.84199224776</v>
      </c>
      <c r="E40" s="21" t="n">
        <v>129.99</v>
      </c>
      <c r="F40" s="18" t="inlineStr">
        <is>
          <t>Bonifico</t>
        </is>
      </c>
      <c r="G40" s="18" t="inlineStr">
        <is>
          <t>Completato</t>
        </is>
      </c>
      <c r="H40" s="19" t="inlineStr">
        <is>
          <t>Rinnovo annuale</t>
        </is>
      </c>
    </row>
    <row r="41">
      <c r="A41" s="14" t="inlineStr">
        <is>
          <t>PAG00039</t>
        </is>
      </c>
      <c r="B41" s="14" t="inlineStr">
        <is>
          <t>ABB012</t>
        </is>
      </c>
      <c r="C41" s="15" t="inlineStr">
        <is>
          <t>Elena Conti</t>
        </is>
      </c>
      <c r="D41" s="16" t="n">
        <v>45832.84199224776</v>
      </c>
      <c r="E41" s="17" t="n">
        <v>129.99</v>
      </c>
      <c r="F41" s="14" t="inlineStr">
        <is>
          <t>Carta di Credito</t>
        </is>
      </c>
      <c r="G41" s="14" t="inlineStr">
        <is>
          <t>Completato</t>
        </is>
      </c>
      <c r="H41" s="15" t="inlineStr">
        <is>
          <t>Rinnovo annuale</t>
        </is>
      </c>
    </row>
    <row r="42">
      <c r="A42" s="18" t="inlineStr">
        <is>
          <t>PAG00040</t>
        </is>
      </c>
      <c r="B42" s="18" t="inlineStr">
        <is>
          <t>ABB012</t>
        </is>
      </c>
      <c r="C42" s="19" t="inlineStr">
        <is>
          <t>Elena Conti</t>
        </is>
      </c>
      <c r="D42" s="20" t="n">
        <v>45756.84199224776</v>
      </c>
      <c r="E42" s="21" t="n">
        <v>29.99</v>
      </c>
      <c r="F42" s="18" t="inlineStr">
        <is>
          <t>PayPal</t>
        </is>
      </c>
      <c r="G42" s="18" t="inlineStr">
        <is>
          <t>Completato</t>
        </is>
      </c>
      <c r="H42" s="19" t="inlineStr">
        <is>
          <t>Pagamento manuale</t>
        </is>
      </c>
    </row>
    <row r="43">
      <c r="A43" s="14" t="inlineStr">
        <is>
          <t>PAG00041</t>
        </is>
      </c>
      <c r="B43" s="14" t="inlineStr">
        <is>
          <t>ABB012</t>
        </is>
      </c>
      <c r="C43" s="15" t="inlineStr">
        <is>
          <t>Elena Conti</t>
        </is>
      </c>
      <c r="D43" s="16" t="n">
        <v>45894.84199224776</v>
      </c>
      <c r="E43" s="17" t="n">
        <v>129.99</v>
      </c>
      <c r="F43" s="14" t="inlineStr">
        <is>
          <t>PayPal</t>
        </is>
      </c>
      <c r="G43" s="14" t="inlineStr">
        <is>
          <t>Completato</t>
        </is>
      </c>
      <c r="H43" s="15" t="inlineStr">
        <is>
          <t>Pagamento automatico</t>
        </is>
      </c>
    </row>
    <row r="44">
      <c r="A44" s="18" t="inlineStr">
        <is>
          <t>PAG00042</t>
        </is>
      </c>
      <c r="B44" s="18" t="inlineStr">
        <is>
          <t>ABB012</t>
        </is>
      </c>
      <c r="C44" s="19" t="inlineStr">
        <is>
          <t>Elena Conti</t>
        </is>
      </c>
      <c r="D44" s="20" t="n">
        <v>45732.84199224776</v>
      </c>
      <c r="E44" s="21" t="n">
        <v>129.99</v>
      </c>
      <c r="F44" s="18" t="inlineStr">
        <is>
          <t>PayPal</t>
        </is>
      </c>
      <c r="G44" s="18" t="inlineStr">
        <is>
          <t>Completato</t>
        </is>
      </c>
      <c r="H44" s="19" t="inlineStr">
        <is>
          <t>Rinnovo annuale</t>
        </is>
      </c>
    </row>
    <row r="45">
      <c r="A45" s="14" t="inlineStr">
        <is>
          <t>PAG00043</t>
        </is>
      </c>
      <c r="B45" s="14" t="inlineStr">
        <is>
          <t>ABB012</t>
        </is>
      </c>
      <c r="C45" s="15" t="inlineStr">
        <is>
          <t>Elena Conti</t>
        </is>
      </c>
      <c r="D45" s="16" t="n">
        <v>45827.84199224776</v>
      </c>
      <c r="E45" s="17" t="n">
        <v>59.99</v>
      </c>
      <c r="F45" s="14" t="inlineStr">
        <is>
          <t>Carta di Credito</t>
        </is>
      </c>
      <c r="G45" s="14" t="inlineStr">
        <is>
          <t>Completato</t>
        </is>
      </c>
      <c r="H45" s="15" t="inlineStr">
        <is>
          <t>Rinnovo annuale</t>
        </is>
      </c>
    </row>
    <row r="46">
      <c r="A46" s="18" t="inlineStr">
        <is>
          <t>PAG00044</t>
        </is>
      </c>
      <c r="B46" s="18" t="inlineStr">
        <is>
          <t>ABB012</t>
        </is>
      </c>
      <c r="C46" s="19" t="inlineStr">
        <is>
          <t>Elena Conti</t>
        </is>
      </c>
      <c r="D46" s="20" t="n">
        <v>46066.84199224776</v>
      </c>
      <c r="E46" s="21" t="n">
        <v>29.99</v>
      </c>
      <c r="F46" s="18" t="inlineStr">
        <is>
          <t>PayPal</t>
        </is>
      </c>
      <c r="G46" s="18" t="inlineStr">
        <is>
          <t>Completato</t>
        </is>
      </c>
      <c r="H46" s="19" t="inlineStr"/>
    </row>
    <row r="47">
      <c r="A47" s="14" t="inlineStr">
        <is>
          <t>PAG00045</t>
        </is>
      </c>
      <c r="B47" s="14" t="inlineStr">
        <is>
          <t>ABB012</t>
        </is>
      </c>
      <c r="C47" s="15" t="inlineStr">
        <is>
          <t>Elena Conti</t>
        </is>
      </c>
      <c r="D47" s="16" t="n">
        <v>45713.84199224776</v>
      </c>
      <c r="E47" s="17" t="n">
        <v>9.99</v>
      </c>
      <c r="F47" s="14" t="inlineStr">
        <is>
          <t>PayPal</t>
        </is>
      </c>
      <c r="G47" s="14" t="inlineStr">
        <is>
          <t>Completato</t>
        </is>
      </c>
      <c r="H47" s="15" t="inlineStr"/>
    </row>
    <row r="48">
      <c r="A48" s="18" t="inlineStr">
        <is>
          <t>PAG00046</t>
        </is>
      </c>
      <c r="B48" s="18" t="inlineStr">
        <is>
          <t>ABB013</t>
        </is>
      </c>
      <c r="C48" s="19" t="inlineStr">
        <is>
          <t>Davide De Luca</t>
        </is>
      </c>
      <c r="D48" s="20" t="n">
        <v>45867.84199224776</v>
      </c>
      <c r="E48" s="21" t="n">
        <v>9.99</v>
      </c>
      <c r="F48" s="18" t="inlineStr">
        <is>
          <t>Addebito Diretto</t>
        </is>
      </c>
      <c r="G48" s="18" t="inlineStr">
        <is>
          <t>Completato</t>
        </is>
      </c>
      <c r="H48" s="19" t="inlineStr"/>
    </row>
    <row r="49">
      <c r="A49" s="14" t="inlineStr">
        <is>
          <t>PAG00047</t>
        </is>
      </c>
      <c r="B49" s="14" t="inlineStr">
        <is>
          <t>ABB013</t>
        </is>
      </c>
      <c r="C49" s="15" t="inlineStr">
        <is>
          <t>Davide De Luca</t>
        </is>
      </c>
      <c r="D49" s="16" t="n">
        <v>45921.84199224776</v>
      </c>
      <c r="E49" s="17" t="n">
        <v>9.99</v>
      </c>
      <c r="F49" s="14" t="inlineStr">
        <is>
          <t>PayPal</t>
        </is>
      </c>
      <c r="G49" s="14" t="inlineStr">
        <is>
          <t>Completato</t>
        </is>
      </c>
      <c r="H49" s="15" t="inlineStr">
        <is>
          <t>Pagamento automatico</t>
        </is>
      </c>
    </row>
    <row r="50">
      <c r="A50" s="18" t="inlineStr">
        <is>
          <t>PAG00048</t>
        </is>
      </c>
      <c r="B50" s="18" t="inlineStr">
        <is>
          <t>ABB013</t>
        </is>
      </c>
      <c r="C50" s="19" t="inlineStr">
        <is>
          <t>Davide De Luca</t>
        </is>
      </c>
      <c r="D50" s="20" t="n">
        <v>45991.84199224776</v>
      </c>
      <c r="E50" s="21" t="n">
        <v>59.99</v>
      </c>
      <c r="F50" s="18" t="inlineStr">
        <is>
          <t>Carta di Credito</t>
        </is>
      </c>
      <c r="G50" s="18" t="inlineStr">
        <is>
          <t>Completato</t>
        </is>
      </c>
      <c r="H50" s="19" t="inlineStr">
        <is>
          <t>Pagamento automatico</t>
        </is>
      </c>
    </row>
    <row r="51">
      <c r="A51" s="14" t="inlineStr">
        <is>
          <t>PAG00049</t>
        </is>
      </c>
      <c r="B51" s="14" t="inlineStr">
        <is>
          <t>ABB013</t>
        </is>
      </c>
      <c r="C51" s="15" t="inlineStr">
        <is>
          <t>Davide De Luca</t>
        </is>
      </c>
      <c r="D51" s="16" t="n">
        <v>45972.84199224776</v>
      </c>
      <c r="E51" s="17" t="n">
        <v>129.99</v>
      </c>
      <c r="F51" s="14" t="inlineStr">
        <is>
          <t>Carta di Credito</t>
        </is>
      </c>
      <c r="G51" s="14" t="inlineStr">
        <is>
          <t>Rimborsato</t>
        </is>
      </c>
      <c r="H51" s="15" t="inlineStr">
        <is>
          <t>Pagamento manuale</t>
        </is>
      </c>
    </row>
    <row r="52">
      <c r="A52" s="18" t="inlineStr">
        <is>
          <t>PAG00050</t>
        </is>
      </c>
      <c r="B52" s="18" t="inlineStr">
        <is>
          <t>ABB013</t>
        </is>
      </c>
      <c r="C52" s="19" t="inlineStr">
        <is>
          <t>Davide De Luca</t>
        </is>
      </c>
      <c r="D52" s="20" t="n">
        <v>45757.84199224776</v>
      </c>
      <c r="E52" s="21" t="n">
        <v>129.99</v>
      </c>
      <c r="F52" s="18" t="inlineStr">
        <is>
          <t>Addebito Diretto</t>
        </is>
      </c>
      <c r="G52" s="18" t="inlineStr">
        <is>
          <t>Completato</t>
        </is>
      </c>
      <c r="H52" s="19" t="inlineStr">
        <is>
          <t>Pagamento automatico</t>
        </is>
      </c>
    </row>
    <row r="53">
      <c r="A53" s="14" t="inlineStr">
        <is>
          <t>PAG00051</t>
        </is>
      </c>
      <c r="B53" s="14" t="inlineStr">
        <is>
          <t>ABB014</t>
        </is>
      </c>
      <c r="C53" s="15" t="inlineStr">
        <is>
          <t>Martina Fontana</t>
        </is>
      </c>
      <c r="D53" s="16" t="n">
        <v>45922.84199224776</v>
      </c>
      <c r="E53" s="17" t="n">
        <v>129.99</v>
      </c>
      <c r="F53" s="14" t="inlineStr">
        <is>
          <t>Addebito Diretto</t>
        </is>
      </c>
      <c r="G53" s="14" t="inlineStr">
        <is>
          <t>In Elaborazione</t>
        </is>
      </c>
      <c r="H53" s="15" t="inlineStr">
        <is>
          <t>Pagamento automatico</t>
        </is>
      </c>
    </row>
    <row r="54">
      <c r="A54" s="18" t="inlineStr">
        <is>
          <t>PAG00052</t>
        </is>
      </c>
      <c r="B54" s="18" t="inlineStr">
        <is>
          <t>ABB015</t>
        </is>
      </c>
      <c r="C54" s="19" t="inlineStr">
        <is>
          <t>Simone Esposito</t>
        </is>
      </c>
      <c r="D54" s="20" t="n">
        <v>45872.84199224776</v>
      </c>
      <c r="E54" s="21" t="n">
        <v>129.99</v>
      </c>
      <c r="F54" s="18" t="inlineStr">
        <is>
          <t>Bonifico</t>
        </is>
      </c>
      <c r="G54" s="18" t="inlineStr">
        <is>
          <t>Completato</t>
        </is>
      </c>
      <c r="H54" s="19" t="inlineStr">
        <is>
          <t>Pagamento manuale</t>
        </is>
      </c>
    </row>
    <row r="55">
      <c r="A55" s="14" t="inlineStr">
        <is>
          <t>PAG00053</t>
        </is>
      </c>
      <c r="B55" s="14" t="inlineStr">
        <is>
          <t>ABB015</t>
        </is>
      </c>
      <c r="C55" s="15" t="inlineStr">
        <is>
          <t>Simone Esposito</t>
        </is>
      </c>
      <c r="D55" s="16" t="n">
        <v>46003.84199224776</v>
      </c>
      <c r="E55" s="17" t="n">
        <v>59.99</v>
      </c>
      <c r="F55" s="14" t="inlineStr">
        <is>
          <t>Addebito Diretto</t>
        </is>
      </c>
      <c r="G55" s="14" t="inlineStr">
        <is>
          <t>Completato</t>
        </is>
      </c>
      <c r="H55" s="15" t="inlineStr">
        <is>
          <t>Rinnovo annuale</t>
        </is>
      </c>
    </row>
    <row r="56">
      <c r="A56" s="18" t="inlineStr">
        <is>
          <t>PAG00054</t>
        </is>
      </c>
      <c r="B56" s="18" t="inlineStr">
        <is>
          <t>ABB015</t>
        </is>
      </c>
      <c r="C56" s="19" t="inlineStr">
        <is>
          <t>Simone Esposito</t>
        </is>
      </c>
      <c r="D56" s="20" t="n">
        <v>45715.84199224776</v>
      </c>
      <c r="E56" s="21" t="n">
        <v>129.99</v>
      </c>
      <c r="F56" s="18" t="inlineStr">
        <is>
          <t>Addebito Diretto</t>
        </is>
      </c>
      <c r="G56" s="18" t="inlineStr">
        <is>
          <t>Completato</t>
        </is>
      </c>
      <c r="H56" s="19" t="inlineStr"/>
    </row>
    <row r="57">
      <c r="A57" s="14" t="inlineStr">
        <is>
          <t>PAG00055</t>
        </is>
      </c>
      <c r="B57" s="14" t="inlineStr">
        <is>
          <t>ABB015</t>
        </is>
      </c>
      <c r="C57" s="15" t="inlineStr">
        <is>
          <t>Simone Esposito</t>
        </is>
      </c>
      <c r="D57" s="16" t="n">
        <v>46032.84199224776</v>
      </c>
      <c r="E57" s="17" t="n">
        <v>9.99</v>
      </c>
      <c r="F57" s="14" t="inlineStr">
        <is>
          <t>PayPal</t>
        </is>
      </c>
      <c r="G57" s="14" t="inlineStr">
        <is>
          <t>Completato</t>
        </is>
      </c>
      <c r="H57" s="15" t="inlineStr"/>
    </row>
    <row r="58">
      <c r="A58" s="18" t="inlineStr">
        <is>
          <t>PAG00056</t>
        </is>
      </c>
      <c r="B58" s="18" t="inlineStr">
        <is>
          <t>ABB015</t>
        </is>
      </c>
      <c r="C58" s="19" t="inlineStr">
        <is>
          <t>Simone Esposito</t>
        </is>
      </c>
      <c r="D58" s="20" t="n">
        <v>46026.84199224776</v>
      </c>
      <c r="E58" s="21" t="n">
        <v>9.99</v>
      </c>
      <c r="F58" s="18" t="inlineStr">
        <is>
          <t>PayPal</t>
        </is>
      </c>
      <c r="G58" s="18" t="inlineStr">
        <is>
          <t>Completato</t>
        </is>
      </c>
      <c r="H58" s="19" t="inlineStr">
        <is>
          <t>Rinnovo annuale</t>
        </is>
      </c>
    </row>
    <row r="59">
      <c r="A59" s="14" t="inlineStr">
        <is>
          <t>PAG00057</t>
        </is>
      </c>
      <c r="B59" s="14" t="inlineStr">
        <is>
          <t>ABB015</t>
        </is>
      </c>
      <c r="C59" s="15" t="inlineStr">
        <is>
          <t>Simone Esposito</t>
        </is>
      </c>
      <c r="D59" s="16" t="n">
        <v>45925.84199224776</v>
      </c>
      <c r="E59" s="17" t="n">
        <v>59.99</v>
      </c>
      <c r="F59" s="14" t="inlineStr">
        <is>
          <t>Bonifico</t>
        </is>
      </c>
      <c r="G59" s="14" t="inlineStr">
        <is>
          <t>Completato</t>
        </is>
      </c>
      <c r="H59" s="15" t="inlineStr">
        <is>
          <t>Rinnovo annuale</t>
        </is>
      </c>
    </row>
    <row r="60">
      <c r="A60" s="18" t="inlineStr">
        <is>
          <t>PAG00058</t>
        </is>
      </c>
      <c r="B60" s="18" t="inlineStr">
        <is>
          <t>ABB015</t>
        </is>
      </c>
      <c r="C60" s="19" t="inlineStr">
        <is>
          <t>Simone Esposito</t>
        </is>
      </c>
      <c r="D60" s="20" t="n">
        <v>45933.84199224776</v>
      </c>
      <c r="E60" s="21" t="n">
        <v>29.99</v>
      </c>
      <c r="F60" s="18" t="inlineStr">
        <is>
          <t>Addebito Diretto</t>
        </is>
      </c>
      <c r="G60" s="18" t="inlineStr">
        <is>
          <t>Completato</t>
        </is>
      </c>
      <c r="H60" s="19" t="inlineStr">
        <is>
          <t>Pagamento manuale</t>
        </is>
      </c>
    </row>
    <row r="61">
      <c r="A61" s="14" t="inlineStr">
        <is>
          <t>PAG00059</t>
        </is>
      </c>
      <c r="B61" s="14" t="inlineStr">
        <is>
          <t>ABB015</t>
        </is>
      </c>
      <c r="C61" s="15" t="inlineStr">
        <is>
          <t>Simone Esposito</t>
        </is>
      </c>
      <c r="D61" s="16" t="n">
        <v>46028.84199224776</v>
      </c>
      <c r="E61" s="17" t="n">
        <v>129.99</v>
      </c>
      <c r="F61" s="14" t="inlineStr">
        <is>
          <t>Carta di Credito</t>
        </is>
      </c>
      <c r="G61" s="14" t="inlineStr">
        <is>
          <t>Completato</t>
        </is>
      </c>
      <c r="H61" s="15" t="inlineStr">
        <is>
          <t>Pagamento automatico</t>
        </is>
      </c>
    </row>
    <row r="62">
      <c r="A62" s="18" t="inlineStr">
        <is>
          <t>PAG00060</t>
        </is>
      </c>
      <c r="B62" s="18" t="inlineStr">
        <is>
          <t>ABB016</t>
        </is>
      </c>
      <c r="C62" s="19" t="inlineStr">
        <is>
          <t>Valentina Barbieri</t>
        </is>
      </c>
      <c r="D62" s="20" t="n">
        <v>45799.84199224776</v>
      </c>
      <c r="E62" s="21" t="n">
        <v>59.99</v>
      </c>
      <c r="F62" s="18" t="inlineStr">
        <is>
          <t>Addebito Diretto</t>
        </is>
      </c>
      <c r="G62" s="18" t="inlineStr">
        <is>
          <t>Rimborsato</t>
        </is>
      </c>
      <c r="H62" s="19" t="inlineStr">
        <is>
          <t>Rinnovo annuale</t>
        </is>
      </c>
    </row>
    <row r="63">
      <c r="A63" s="14" t="inlineStr">
        <is>
          <t>PAG00061</t>
        </is>
      </c>
      <c r="B63" s="14" t="inlineStr">
        <is>
          <t>ABB016</t>
        </is>
      </c>
      <c r="C63" s="15" t="inlineStr">
        <is>
          <t>Valentina Barbieri</t>
        </is>
      </c>
      <c r="D63" s="16" t="n">
        <v>45958.84199224776</v>
      </c>
      <c r="E63" s="17" t="n">
        <v>129.99</v>
      </c>
      <c r="F63" s="14" t="inlineStr">
        <is>
          <t>Carta di Credito</t>
        </is>
      </c>
      <c r="G63" s="14" t="inlineStr">
        <is>
          <t>Completato</t>
        </is>
      </c>
      <c r="H63" s="15" t="inlineStr"/>
    </row>
    <row r="64">
      <c r="A64" s="18" t="inlineStr">
        <is>
          <t>PAG00062</t>
        </is>
      </c>
      <c r="B64" s="18" t="inlineStr">
        <is>
          <t>ABB017</t>
        </is>
      </c>
      <c r="C64" s="19" t="inlineStr">
        <is>
          <t>Alessandro Serra</t>
        </is>
      </c>
      <c r="D64" s="20" t="n">
        <v>45968.84199224776</v>
      </c>
      <c r="E64" s="21" t="n">
        <v>129.99</v>
      </c>
      <c r="F64" s="18" t="inlineStr">
        <is>
          <t>Carta di Credito</t>
        </is>
      </c>
      <c r="G64" s="18" t="inlineStr">
        <is>
          <t>Completato</t>
        </is>
      </c>
      <c r="H64" s="19" t="inlineStr">
        <is>
          <t>Pagamento manuale</t>
        </is>
      </c>
    </row>
    <row r="65">
      <c r="A65" s="14" t="inlineStr">
        <is>
          <t>PAG00063</t>
        </is>
      </c>
      <c r="B65" s="14" t="inlineStr">
        <is>
          <t>ABB017</t>
        </is>
      </c>
      <c r="C65" s="15" t="inlineStr">
        <is>
          <t>Alessandro Serra</t>
        </is>
      </c>
      <c r="D65" s="16" t="n">
        <v>45969.84199224776</v>
      </c>
      <c r="E65" s="17" t="n">
        <v>129.99</v>
      </c>
      <c r="F65" s="14" t="inlineStr">
        <is>
          <t>Carta di Credito</t>
        </is>
      </c>
      <c r="G65" s="14" t="inlineStr">
        <is>
          <t>Completato</t>
        </is>
      </c>
      <c r="H65" s="15" t="inlineStr"/>
    </row>
    <row r="66">
      <c r="A66" s="18" t="inlineStr">
        <is>
          <t>PAG00064</t>
        </is>
      </c>
      <c r="B66" s="18" t="inlineStr">
        <is>
          <t>ABB017</t>
        </is>
      </c>
      <c r="C66" s="19" t="inlineStr">
        <is>
          <t>Alessandro Serra</t>
        </is>
      </c>
      <c r="D66" s="20" t="n">
        <v>45804.84199224776</v>
      </c>
      <c r="E66" s="21" t="n">
        <v>9.99</v>
      </c>
      <c r="F66" s="18" t="inlineStr">
        <is>
          <t>PayPal</t>
        </is>
      </c>
      <c r="G66" s="18" t="inlineStr">
        <is>
          <t>Completato</t>
        </is>
      </c>
      <c r="H66" s="19" t="inlineStr"/>
    </row>
    <row r="67">
      <c r="A67" s="14" t="inlineStr">
        <is>
          <t>PAG00065</t>
        </is>
      </c>
      <c r="B67" s="14" t="inlineStr">
        <is>
          <t>ABB017</t>
        </is>
      </c>
      <c r="C67" s="15" t="inlineStr">
        <is>
          <t>Alessandro Serra</t>
        </is>
      </c>
      <c r="D67" s="16" t="n">
        <v>46012.84199224776</v>
      </c>
      <c r="E67" s="17" t="n">
        <v>9.99</v>
      </c>
      <c r="F67" s="14" t="inlineStr">
        <is>
          <t>PayPal</t>
        </is>
      </c>
      <c r="G67" s="14" t="inlineStr">
        <is>
          <t>Completato</t>
        </is>
      </c>
      <c r="H67" s="15" t="inlineStr">
        <is>
          <t>Rinnovo annuale</t>
        </is>
      </c>
    </row>
    <row r="68">
      <c r="A68" s="18" t="inlineStr">
        <is>
          <t>PAG00066</t>
        </is>
      </c>
      <c r="B68" s="18" t="inlineStr">
        <is>
          <t>ABB018</t>
        </is>
      </c>
      <c r="C68" s="19" t="inlineStr">
        <is>
          <t>Federica Rizzo</t>
        </is>
      </c>
      <c r="D68" s="20" t="n">
        <v>45853.84199224776</v>
      </c>
      <c r="E68" s="21" t="n">
        <v>9.99</v>
      </c>
      <c r="F68" s="18" t="inlineStr">
        <is>
          <t>Bonifico</t>
        </is>
      </c>
      <c r="G68" s="18" t="inlineStr">
        <is>
          <t>Completato</t>
        </is>
      </c>
      <c r="H68" s="19" t="inlineStr"/>
    </row>
    <row r="69">
      <c r="A69" s="14" t="inlineStr">
        <is>
          <t>PAG00067</t>
        </is>
      </c>
      <c r="B69" s="14" t="inlineStr">
        <is>
          <t>ABB018</t>
        </is>
      </c>
      <c r="C69" s="15" t="inlineStr">
        <is>
          <t>Federica Rizzo</t>
        </is>
      </c>
      <c r="D69" s="16" t="n">
        <v>45969.84199224776</v>
      </c>
      <c r="E69" s="17" t="n">
        <v>9.99</v>
      </c>
      <c r="F69" s="14" t="inlineStr">
        <is>
          <t>Carta di Credito</t>
        </is>
      </c>
      <c r="G69" s="14" t="inlineStr">
        <is>
          <t>Completato</t>
        </is>
      </c>
      <c r="H69" s="15" t="inlineStr"/>
    </row>
    <row r="70">
      <c r="A70" s="18" t="inlineStr">
        <is>
          <t>PAG00068</t>
        </is>
      </c>
      <c r="B70" s="18" t="inlineStr">
        <is>
          <t>ABB019</t>
        </is>
      </c>
      <c r="C70" s="19" t="inlineStr">
        <is>
          <t>Matteo Pellegrini</t>
        </is>
      </c>
      <c r="D70" s="20" t="n">
        <v>45846.84199224776</v>
      </c>
      <c r="E70" s="21" t="n">
        <v>9.99</v>
      </c>
      <c r="F70" s="18" t="inlineStr">
        <is>
          <t>Carta di Credito</t>
        </is>
      </c>
      <c r="G70" s="18" t="inlineStr">
        <is>
          <t>Completato</t>
        </is>
      </c>
      <c r="H70" s="19" t="inlineStr">
        <is>
          <t>Rinnovo annuale</t>
        </is>
      </c>
    </row>
    <row r="71">
      <c r="A71" s="14" t="inlineStr">
        <is>
          <t>PAG00069</t>
        </is>
      </c>
      <c r="B71" s="14" t="inlineStr">
        <is>
          <t>ABB020</t>
        </is>
      </c>
      <c r="C71" s="15" t="inlineStr">
        <is>
          <t>Sofia Vitale</t>
        </is>
      </c>
      <c r="D71" s="16" t="n">
        <v>45895.84199224776</v>
      </c>
      <c r="E71" s="17" t="n">
        <v>59.99</v>
      </c>
      <c r="F71" s="14" t="inlineStr">
        <is>
          <t>PayPal</t>
        </is>
      </c>
      <c r="G71" s="14" t="inlineStr">
        <is>
          <t>Completato</t>
        </is>
      </c>
      <c r="H71" s="15" t="inlineStr">
        <is>
          <t>Pagamento manuale</t>
        </is>
      </c>
    </row>
    <row r="72">
      <c r="A72" s="18" t="inlineStr">
        <is>
          <t>PAG00070</t>
        </is>
      </c>
      <c r="B72" s="18" t="inlineStr">
        <is>
          <t>ABB020</t>
        </is>
      </c>
      <c r="C72" s="19" t="inlineStr">
        <is>
          <t>Sofia Vitale</t>
        </is>
      </c>
      <c r="D72" s="20" t="n">
        <v>45727.84199224776</v>
      </c>
      <c r="E72" s="21" t="n">
        <v>59.99</v>
      </c>
      <c r="F72" s="18" t="inlineStr">
        <is>
          <t>Bonifico</t>
        </is>
      </c>
      <c r="G72" s="18" t="inlineStr">
        <is>
          <t>Completato</t>
        </is>
      </c>
      <c r="H72" s="19" t="inlineStr"/>
    </row>
    <row r="73">
      <c r="A73" s="14" t="inlineStr">
        <is>
          <t>PAG00071</t>
        </is>
      </c>
      <c r="B73" s="14" t="inlineStr">
        <is>
          <t>ABB020</t>
        </is>
      </c>
      <c r="C73" s="15" t="inlineStr">
        <is>
          <t>Sofia Vitale</t>
        </is>
      </c>
      <c r="D73" s="16" t="n">
        <v>45950.84199224776</v>
      </c>
      <c r="E73" s="17" t="n">
        <v>9.99</v>
      </c>
      <c r="F73" s="14" t="inlineStr">
        <is>
          <t>Bonifico</t>
        </is>
      </c>
      <c r="G73" s="14" t="inlineStr">
        <is>
          <t>Completato</t>
        </is>
      </c>
      <c r="H73" s="15" t="inlineStr">
        <is>
          <t>Pagamento automatico</t>
        </is>
      </c>
    </row>
    <row r="74">
      <c r="A74" s="18" t="inlineStr">
        <is>
          <t>PAG00072</t>
        </is>
      </c>
      <c r="B74" s="18" t="inlineStr">
        <is>
          <t>ABB020</t>
        </is>
      </c>
      <c r="C74" s="19" t="inlineStr">
        <is>
          <t>Sofia Vitale</t>
        </is>
      </c>
      <c r="D74" s="20" t="n">
        <v>46051.84199224776</v>
      </c>
      <c r="E74" s="21" t="n">
        <v>29.99</v>
      </c>
      <c r="F74" s="18" t="inlineStr">
        <is>
          <t>Carta di Credito</t>
        </is>
      </c>
      <c r="G74" s="18" t="inlineStr">
        <is>
          <t>Completato</t>
        </is>
      </c>
      <c r="H74" s="19" t="inlineStr">
        <is>
          <t>Rinnovo annuale</t>
        </is>
      </c>
    </row>
    <row r="75">
      <c r="A75" s="14" t="inlineStr">
        <is>
          <t>PAG00073</t>
        </is>
      </c>
      <c r="B75" s="14" t="inlineStr">
        <is>
          <t>ABB020</t>
        </is>
      </c>
      <c r="C75" s="15" t="inlineStr">
        <is>
          <t>Sofia Vitale</t>
        </is>
      </c>
      <c r="D75" s="16" t="n">
        <v>45858.84199224776</v>
      </c>
      <c r="E75" s="17" t="n">
        <v>29.99</v>
      </c>
      <c r="F75" s="14" t="inlineStr">
        <is>
          <t>Carta di Credito</t>
        </is>
      </c>
      <c r="G75" s="14" t="inlineStr">
        <is>
          <t>Completato</t>
        </is>
      </c>
      <c r="H75" s="15" t="inlineStr">
        <is>
          <t>Rinnovo annuale</t>
        </is>
      </c>
    </row>
    <row r="76">
      <c r="A76" s="18" t="inlineStr">
        <is>
          <t>PAG00074</t>
        </is>
      </c>
      <c r="B76" s="18" t="inlineStr">
        <is>
          <t>ABB020</t>
        </is>
      </c>
      <c r="C76" s="19" t="inlineStr">
        <is>
          <t>Sofia Vitale</t>
        </is>
      </c>
      <c r="D76" s="20" t="n">
        <v>45875.84199224776</v>
      </c>
      <c r="E76" s="21" t="n">
        <v>129.99</v>
      </c>
      <c r="F76" s="18" t="inlineStr">
        <is>
          <t>Bonifico</t>
        </is>
      </c>
      <c r="G76" s="18" t="inlineStr">
        <is>
          <t>Completato</t>
        </is>
      </c>
      <c r="H76" s="19" t="inlineStr">
        <is>
          <t>Pagamento manuale</t>
        </is>
      </c>
    </row>
    <row r="77">
      <c r="A77" s="14" t="inlineStr">
        <is>
          <t>PAG00075</t>
        </is>
      </c>
      <c r="B77" s="14" t="inlineStr">
        <is>
          <t>ABB020</t>
        </is>
      </c>
      <c r="C77" s="15" t="inlineStr">
        <is>
          <t>Sofia Vitale</t>
        </is>
      </c>
      <c r="D77" s="16" t="n">
        <v>45754.84199224776</v>
      </c>
      <c r="E77" s="17" t="n">
        <v>9.99</v>
      </c>
      <c r="F77" s="14" t="inlineStr">
        <is>
          <t>PayPal</t>
        </is>
      </c>
      <c r="G77" s="14" t="inlineStr">
        <is>
          <t>Completato</t>
        </is>
      </c>
      <c r="H77" s="15" t="inlineStr">
        <is>
          <t>Pagamento automatico</t>
        </is>
      </c>
    </row>
  </sheetData>
  <mergeCells count="1">
    <mergeCell ref="A1:H1"/>
  </mergeCells>
  <conditionalFormatting sqref="G3:G1000">
    <cfRule type="expression" priority="1" dxfId="0">
      <formula>$G3="Completato"</formula>
    </cfRule>
    <cfRule type="expression" priority="2" dxfId="1">
      <formula>$G3="Fallito"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 ht="35" customHeight="1">
      <c r="A1" s="13" t="inlineStr">
        <is>
          <t>ANALYTICS E STATISTICHE</t>
        </is>
      </c>
    </row>
    <row r="3">
      <c r="A3" s="22" t="inlineStr">
        <is>
          <t>STATISTICHE PER PIANO</t>
        </is>
      </c>
    </row>
    <row r="4">
      <c r="A4" s="12" t="inlineStr">
        <is>
          <t>Piano</t>
        </is>
      </c>
      <c r="B4" s="12" t="inlineStr">
        <is>
          <t>Abbonamenti Attivi</t>
        </is>
      </c>
      <c r="C4" s="12" t="inlineStr">
        <is>
          <t>Ricavo Mensile</t>
        </is>
      </c>
      <c r="D4" s="12" t="inlineStr">
        <is>
          <t>Ricavo Annuale</t>
        </is>
      </c>
      <c r="E4" s="12" t="inlineStr">
        <is>
          <t>% sul Totale</t>
        </is>
      </c>
    </row>
    <row r="5">
      <c r="A5" s="14" t="inlineStr">
        <is>
          <t>Basic</t>
        </is>
      </c>
      <c r="B5" s="14">
        <f>COUNTIFS(Abbonamenti!G:G,"Basic",Abbonamenti!F:F,"Attivo")</f>
        <v/>
      </c>
      <c r="C5" s="17">
        <f>SUMIFS(Abbonamenti!E:E,Abbonamenti!G:G,"Basic",Abbonamenti!F:F,"Attivo")</f>
        <v/>
      </c>
      <c r="D5" s="17">
        <f>C5*12</f>
        <v/>
      </c>
      <c r="E5" s="23">
        <f>C5/SUM(C5:C8)</f>
        <v/>
      </c>
    </row>
    <row r="6">
      <c r="A6" s="14" t="inlineStr">
        <is>
          <t>Standard</t>
        </is>
      </c>
      <c r="B6" s="14">
        <f>COUNTIFS(Abbonamenti!G:G,"Standard",Abbonamenti!F:F,"Attivo")</f>
        <v/>
      </c>
      <c r="C6" s="17">
        <f>SUMIFS(Abbonamenti!E:E,Abbonamenti!G:G,"Standard",Abbonamenti!F:F,"Attivo")</f>
        <v/>
      </c>
      <c r="D6" s="17">
        <f>C6*12</f>
        <v/>
      </c>
      <c r="E6" s="23">
        <f>C6/SUM(C5:C8)</f>
        <v/>
      </c>
    </row>
    <row r="7">
      <c r="A7" s="14" t="inlineStr">
        <is>
          <t>Premium</t>
        </is>
      </c>
      <c r="B7" s="14">
        <f>COUNTIFS(Abbonamenti!G:G,"Premium",Abbonamenti!F:F,"Attivo")</f>
        <v/>
      </c>
      <c r="C7" s="17">
        <f>SUMIFS(Abbonamenti!E:E,Abbonamenti!G:G,"Premium",Abbonamenti!F:F,"Attivo")</f>
        <v/>
      </c>
      <c r="D7" s="17">
        <f>C7*12</f>
        <v/>
      </c>
      <c r="E7" s="23">
        <f>C7/SUM(C5:C8)</f>
        <v/>
      </c>
    </row>
    <row r="8">
      <c r="A8" s="14" t="inlineStr">
        <is>
          <t>Enterprise</t>
        </is>
      </c>
      <c r="B8" s="14">
        <f>COUNTIFS(Abbonamenti!G:G,"Enterprise",Abbonamenti!F:F,"Attivo")</f>
        <v/>
      </c>
      <c r="C8" s="17">
        <f>SUMIFS(Abbonamenti!E:E,Abbonamenti!G:G,"Enterprise",Abbonamenti!F:F,"Attivo")</f>
        <v/>
      </c>
      <c r="D8" s="17">
        <f>C8*12</f>
        <v/>
      </c>
      <c r="E8" s="23">
        <f>C8/SUM(C5:C8)</f>
        <v/>
      </c>
    </row>
    <row r="10">
      <c r="A10" s="24" t="inlineStr">
        <is>
          <t>METRICHE CHIAVE</t>
        </is>
      </c>
    </row>
    <row r="11">
      <c r="A11" s="25" t="inlineStr">
        <is>
          <t>Tasso di Rinnovo</t>
        </is>
      </c>
      <c r="B11" s="26">
        <f>COUNTIFS(Abbonamenti!D:D,"&gt;="&amp;TODAY(),Abbonamenti!F:F,"Attivo")/COUNTA(Abbonamenti!A:A)-1</f>
        <v/>
      </c>
    </row>
    <row r="12">
      <c r="A12" s="25" t="inlineStr">
        <is>
          <t>Ricavo Medio per Cliente</t>
        </is>
      </c>
      <c r="B12" s="27">
        <f>AVERAGE(Abbonamenti!E:E)</f>
        <v/>
      </c>
    </row>
    <row r="13">
      <c r="A13" s="25" t="inlineStr">
        <is>
          <t>Durata Media Abbonamento (giorni)</t>
        </is>
      </c>
      <c r="B13" s="28">
        <f>AVERAGE(Abbonamenti!D:D-Abbonamenti!C:C)</f>
        <v/>
      </c>
    </row>
    <row r="14">
      <c r="A14" s="25" t="inlineStr">
        <is>
          <t>Cliente più Redditizio</t>
        </is>
      </c>
      <c r="B14" s="29">
        <f>INDEX(Abbonamenti!B:B,MATCH(MAX(Abbonamenti!E:E),Abbonamenti!E:E,0))</f>
        <v/>
      </c>
    </row>
    <row r="15">
      <c r="A15" s="25" t="inlineStr">
        <is>
          <t>Crescita MoM</t>
        </is>
      </c>
      <c r="B15" s="26" t="inlineStr">
        <is>
          <t>15.5%</t>
        </is>
      </c>
    </row>
    <row r="16">
      <c r="A16" s="25" t="inlineStr">
        <is>
          <t>Churn Rate</t>
        </is>
      </c>
      <c r="B16" s="26">
        <f>COUNTIF(Abbonamenti!F:F,"Cancellato")/COUNTA(Abbonamenti!A:A)</f>
        <v/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40"/>
  <sheetViews>
    <sheetView workbookViewId="0">
      <selection activeCell="A1" sqref="A1"/>
    </sheetView>
  </sheetViews>
  <sheetFormatPr baseColWidth="8" defaultRowHeight="15"/>
  <cols>
    <col width="8" customWidth="1" min="1" max="1"/>
    <col width="60" customWidth="1" min="2" max="2"/>
    <col width="40" customWidth="1" min="3" max="3"/>
  </cols>
  <sheetData>
    <row r="1" ht="40" customHeight="1">
      <c r="A1" s="30" t="inlineStr">
        <is>
          <t>GUIDA ALL'USO - GESTIONE ABBONAMENTI</t>
        </is>
      </c>
    </row>
    <row r="3">
      <c r="A3" t="inlineStr"/>
      <c r="B3" s="31" t="inlineStr">
        <is>
          <t>PANORAMICA DEL SISTEMA</t>
        </is>
      </c>
      <c r="C3" t="inlineStr"/>
    </row>
    <row r="4">
      <c r="A4" t="inlineStr"/>
      <c r="B4" s="32" t="inlineStr">
        <is>
          <t>Questo foglio Excel professionale permette di gestire tutti gli aspetti degli abbonamenti aziendali.</t>
        </is>
      </c>
      <c r="C4" t="inlineStr"/>
    </row>
    <row r="5">
      <c r="A5" t="inlineStr"/>
      <c r="B5" s="32" t="inlineStr"/>
      <c r="C5" t="inlineStr"/>
    </row>
    <row r="6">
      <c r="A6" s="25" t="inlineStr">
        <is>
          <t>FOGLIO</t>
        </is>
      </c>
      <c r="B6" s="33" t="inlineStr">
        <is>
          <t>DESCRIZIONE</t>
        </is>
      </c>
      <c r="C6" t="inlineStr">
        <is>
          <t>UTILIZZO</t>
        </is>
      </c>
    </row>
    <row r="7">
      <c r="A7" t="inlineStr">
        <is>
          <t>Dashboard</t>
        </is>
      </c>
      <c r="B7" s="32" t="inlineStr">
        <is>
          <t>Vista riepilogativa con KPI principali</t>
        </is>
      </c>
      <c r="C7" t="inlineStr">
        <is>
          <t>Monitoraggio quotidiano performance</t>
        </is>
      </c>
    </row>
    <row r="8">
      <c r="A8" t="inlineStr">
        <is>
          <t>Abbonamenti</t>
        </is>
      </c>
      <c r="B8" s="32" t="inlineStr">
        <is>
          <t>Registro completo di tutti gli abbonamenti</t>
        </is>
      </c>
      <c r="C8" t="inlineStr">
        <is>
          <t>Inserimento e modifica abbonamenti</t>
        </is>
      </c>
    </row>
    <row r="9">
      <c r="A9" t="inlineStr">
        <is>
          <t>Clienti</t>
        </is>
      </c>
      <c r="B9" s="32" t="inlineStr">
        <is>
          <t>Anagrafica completa clienti</t>
        </is>
      </c>
      <c r="C9" t="inlineStr">
        <is>
          <t>Gestione dati clienti</t>
        </is>
      </c>
    </row>
    <row r="10">
      <c r="A10" t="inlineStr">
        <is>
          <t>Pagamenti</t>
        </is>
      </c>
      <c r="B10" s="32" t="inlineStr">
        <is>
          <t>Storico di tutti i pagamenti ricevuti</t>
        </is>
      </c>
      <c r="C10" t="inlineStr">
        <is>
          <t>Tracciamento pagamenti</t>
        </is>
      </c>
    </row>
    <row r="11">
      <c r="A11" t="inlineStr">
        <is>
          <t>Analytics</t>
        </is>
      </c>
      <c r="B11" s="32" t="inlineStr">
        <is>
          <t>Statistiche e metriche avanzate</t>
        </is>
      </c>
      <c r="C11" t="inlineStr">
        <is>
          <t>Analisi performance</t>
        </is>
      </c>
    </row>
    <row r="12">
      <c r="A12" t="inlineStr"/>
      <c r="B12" s="32" t="inlineStr"/>
      <c r="C12" t="inlineStr"/>
    </row>
    <row r="13">
      <c r="A13" t="inlineStr"/>
      <c r="B13" s="31" t="inlineStr">
        <is>
          <t>COME USARE IL SISTEMA</t>
        </is>
      </c>
      <c r="C13" t="inlineStr"/>
    </row>
    <row r="14">
      <c r="A14" s="25" t="inlineStr">
        <is>
          <t>1</t>
        </is>
      </c>
      <c r="B14" s="33" t="inlineStr">
        <is>
          <t>NUOVO ABBONAMENTO</t>
        </is>
      </c>
      <c r="C14" t="inlineStr">
        <is>
          <t>Vai al foglio Abbonamenti e compila una nuova riga con tutti i dati</t>
        </is>
      </c>
    </row>
    <row r="15">
      <c r="A15" s="25" t="inlineStr">
        <is>
          <t>2</t>
        </is>
      </c>
      <c r="B15" s="33" t="inlineStr">
        <is>
          <t>RINNOVO</t>
        </is>
      </c>
      <c r="C15" t="inlineStr">
        <is>
          <t>Aggiorna la Data Scadenza e verifica che lo Stato sia Attivo</t>
        </is>
      </c>
    </row>
    <row r="16">
      <c r="A16" s="25" t="inlineStr">
        <is>
          <t>3</t>
        </is>
      </c>
      <c r="B16" s="33" t="inlineStr">
        <is>
          <t>CANCELLAZIONE</t>
        </is>
      </c>
      <c r="C16" t="inlineStr">
        <is>
          <t>Cambia lo Stato da Attivo a Cancellato o Scaduto</t>
        </is>
      </c>
    </row>
    <row r="17">
      <c r="A17" s="25" t="inlineStr">
        <is>
          <t>4</t>
        </is>
      </c>
      <c r="B17" s="33" t="inlineStr">
        <is>
          <t>MONITORAGGIO</t>
        </is>
      </c>
      <c r="C17" t="inlineStr">
        <is>
          <t>Controlla la Dashboard per vedere scadenze imminenti e metriche chiave</t>
        </is>
      </c>
    </row>
    <row r="18">
      <c r="A18" s="25" t="inlineStr">
        <is>
          <t>5</t>
        </is>
      </c>
      <c r="B18" s="33" t="inlineStr">
        <is>
          <t>PAGAMENTI</t>
        </is>
      </c>
      <c r="C18" t="inlineStr">
        <is>
          <t>Registra ogni pagamento nel foglio Pagamenti con ID Abbonamento corrispondente</t>
        </is>
      </c>
    </row>
    <row r="19">
      <c r="A19" t="inlineStr"/>
      <c r="B19" s="32" t="inlineStr"/>
      <c r="C19" t="inlineStr"/>
    </row>
    <row r="20">
      <c r="A20" t="inlineStr"/>
      <c r="B20" s="31" t="inlineStr">
        <is>
          <t>FORMULE AUTOMATICHE</t>
        </is>
      </c>
      <c r="C20" t="inlineStr"/>
    </row>
    <row r="21">
      <c r="A21" t="inlineStr"/>
      <c r="B21" s="32" t="inlineStr">
        <is>
          <t>Il sistema calcola automaticamente:</t>
        </is>
      </c>
      <c r="C21" t="inlineStr"/>
    </row>
    <row r="22">
      <c r="A22" s="34" t="inlineStr">
        <is>
          <t>•</t>
        </is>
      </c>
      <c r="B22" s="32" t="inlineStr">
        <is>
          <t>Totale abbonamenti attivi</t>
        </is>
      </c>
      <c r="C22" t="inlineStr"/>
    </row>
    <row r="23">
      <c r="A23" s="34" t="inlineStr">
        <is>
          <t>•</t>
        </is>
      </c>
      <c r="B23" s="32" t="inlineStr">
        <is>
          <t>Ricavi mensili e annuali</t>
        </is>
      </c>
      <c r="C23" t="inlineStr"/>
    </row>
    <row r="24">
      <c r="A24" s="34" t="inlineStr">
        <is>
          <t>•</t>
        </is>
      </c>
      <c r="B24" s="32" t="inlineStr">
        <is>
          <t>Abbonamenti in scadenza nei prossimi 30 giorni</t>
        </is>
      </c>
      <c r="C24" t="inlineStr"/>
    </row>
    <row r="25">
      <c r="A25" s="34" t="inlineStr">
        <is>
          <t>•</t>
        </is>
      </c>
      <c r="B25" s="32" t="inlineStr">
        <is>
          <t>Statistiche per piano (Basic, Standard, Premium, Enterprise)</t>
        </is>
      </c>
      <c r="C25" t="inlineStr"/>
    </row>
    <row r="26">
      <c r="A26" s="34" t="inlineStr">
        <is>
          <t>•</t>
        </is>
      </c>
      <c r="B26" s="32" t="inlineStr">
        <is>
          <t>Tasso di rinnovo e churn rate</t>
        </is>
      </c>
      <c r="C26" t="inlineStr"/>
    </row>
    <row r="27">
      <c r="A27" t="inlineStr"/>
      <c r="B27" s="32" t="inlineStr"/>
      <c r="C27" t="inlineStr"/>
    </row>
    <row r="28">
      <c r="A28" t="inlineStr"/>
      <c r="B28" s="31" t="inlineStr">
        <is>
          <t>VALIDAZIONE DATI</t>
        </is>
      </c>
      <c r="C28" t="inlineStr"/>
    </row>
    <row r="29">
      <c r="A29" t="inlineStr"/>
      <c r="B29" s="32" t="inlineStr">
        <is>
          <t>I campi Stato e Piano hanno menu a discesa per evitare errori di digitazione</t>
        </is>
      </c>
      <c r="C29" t="inlineStr"/>
    </row>
    <row r="30">
      <c r="A30" t="inlineStr"/>
      <c r="B30" s="32" t="inlineStr"/>
      <c r="C30" t="inlineStr"/>
    </row>
    <row r="31">
      <c r="A31" t="inlineStr"/>
      <c r="B31" s="31" t="inlineStr">
        <is>
          <t>FORMATTAZIONE CONDIZIONALE</t>
        </is>
      </c>
      <c r="C31" t="inlineStr"/>
    </row>
    <row r="32">
      <c r="A32" t="inlineStr">
        <is>
          <t>Stato</t>
        </is>
      </c>
      <c r="B32" s="32" t="inlineStr">
        <is>
          <t>Verde = Attivo, Arancione = Sospeso, Rosso = Scaduto</t>
        </is>
      </c>
      <c r="C32" t="inlineStr"/>
    </row>
    <row r="33">
      <c r="A33" t="inlineStr">
        <is>
          <t>Pagamenti</t>
        </is>
      </c>
      <c r="B33" s="32" t="inlineStr">
        <is>
          <t>Verde = Completato, Rosso = Fallito</t>
        </is>
      </c>
      <c r="C33" t="inlineStr"/>
    </row>
    <row r="34">
      <c r="A34" t="inlineStr"/>
      <c r="B34" s="32" t="inlineStr"/>
      <c r="C34" t="inlineStr"/>
    </row>
    <row r="35">
      <c r="A35" t="inlineStr"/>
      <c r="B35" s="31" t="inlineStr">
        <is>
          <t>SUGGERIMENTI</t>
        </is>
      </c>
      <c r="C35" t="inlineStr"/>
    </row>
    <row r="36">
      <c r="A36" s="34" t="inlineStr">
        <is>
          <t>•</t>
        </is>
      </c>
      <c r="B36" s="32" t="inlineStr">
        <is>
          <t>Aggiorna regolarmente i dati per avere statistiche accurate</t>
        </is>
      </c>
      <c r="C36" t="inlineStr"/>
    </row>
    <row r="37">
      <c r="A37" s="34" t="inlineStr">
        <is>
          <t>•</t>
        </is>
      </c>
      <c r="B37" s="32" t="inlineStr">
        <is>
          <t>Verifica settimanalmente gli abbonamenti in scadenza</t>
        </is>
      </c>
      <c r="C37" t="inlineStr"/>
    </row>
    <row r="38">
      <c r="A38" s="34" t="inlineStr">
        <is>
          <t>•</t>
        </is>
      </c>
      <c r="B38" s="32" t="inlineStr">
        <is>
          <t>Usa il foglio Analytics per prendere decisioni strategiche</t>
        </is>
      </c>
      <c r="C38" t="inlineStr"/>
    </row>
    <row r="39">
      <c r="A39" s="34" t="inlineStr">
        <is>
          <t>•</t>
        </is>
      </c>
      <c r="B39" s="32" t="inlineStr">
        <is>
          <t>Mantieni sempre aggiornata l'anagrafica clienti</t>
        </is>
      </c>
      <c r="C39" t="inlineStr"/>
    </row>
    <row r="40">
      <c r="A40" s="34" t="inlineStr">
        <is>
          <t>•</t>
        </is>
      </c>
      <c r="B40" s="32" t="inlineStr">
        <is>
          <t>Registra tutti i pagamenti per avere uno storico completo</t>
        </is>
      </c>
      <c r="C40" t="inlineStr"/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2026-02-18T20:12:28Z</dcterms:created>
  <dcterms:modified xmlns:dcterms="http://purl.org/dc/terms/" xmlns:xsi="http://www.w3.org/2001/XMLSchema-instance" xsi:type="dcterms:W3CDTF">2026-02-18T20:12:28Z</dcterms:modified>
</cp:coreProperties>
</file>